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lg-k-hujimoto\Desktop\R6.2.14経営比較分析表　修正依頼\回答\"/>
    </mc:Choice>
  </mc:AlternateContent>
  <xr:revisionPtr revIDLastSave="0" documentId="13_ncr:1_{2AFDDDE3-3072-49E5-8E6E-C9BB0DC0BE8A}" xr6:coauthVersionLast="47" xr6:coauthVersionMax="47" xr10:uidLastSave="{00000000-0000-0000-0000-000000000000}"/>
  <workbookProtection workbookAlgorithmName="SHA-512" workbookHashValue="fTPWoDccnwTiASYlkPT3oJ1AIS8UnqP8ARmTnpDTHf6QUtArngOJihYLXHUg+Wd9sV4afSQTm7aNexlvsA65ug==" workbookSaltValue="3+zPbyTAPLKnJYRRcCe1n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E85" i="4"/>
  <c r="AT10" i="4"/>
  <c r="AL10" i="4"/>
  <c r="W10" i="4"/>
  <c r="P10" i="4"/>
  <c r="B10" i="4"/>
  <c r="BB8" i="4"/>
  <c r="AT8" i="4"/>
  <c r="AL8" i="4"/>
  <c r="AD8" i="4"/>
  <c r="W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<sst xmlns="http://schemas.openxmlformats.org/spreadsheetml/2006/main" count="233" uniqueCount="117">
  <si>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</si>
  <si>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</si>
  <si>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</si>
  <si>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</si>
  <si>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</si>
  <si>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</si>
  <si>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</si>
  <si>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</si>
  <si>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</si>
  <si>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</si>
  <si>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</si>
  <si>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</si>
  <si>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</si>
  <si>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</si>
  <si>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</si>
  <si>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</si>
  <si>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</si>
  <si>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</si>
  <si>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</si>
  <si>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</si>
  <si>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</si>
  <si>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</si>
  <si>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</si>
  <si>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</si>
  <si>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</si>
  <si>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</si>
  <si>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</si>
  <si>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</si>
  <si>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</si>
  <si>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</si>
  <si>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</si>
  <si>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</si>
  <si>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</si>
  <si>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</si>
  <si>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</si>
  <si>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</si>
  <si>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</si>
  <si>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</si>
  <si>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</si>
  <si>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</si>
  <si>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</si>
  <si>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</si>
  <si>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</si>
  <si>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</si>
  <si>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</si>
  <si>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</si>
  <si>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</si>
  <si>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</si>
  <si>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</si>
  <si>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</si>
  <si>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</si>
  <si>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</si>
  <si>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</si>
  <si>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</si>
  <si>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</si>
  <si>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</si>
  <si>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</si>
  <si>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</si>
  <si>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</si>
  <si>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</si>
  <si>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</si>
  <si>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</si>
  <si>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</si>
  <si>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</si>
  <si>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</si>
  <si>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</si>
  <si>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</si>
  <si>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</si>
  <si>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</si>
  <si>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</si>
  <si>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</si>
  <si>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</si>
  <si>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</si>
  <si>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</si>
  <si>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</si>
  <si>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</si>
  <si>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</si>
  <si>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</si>
  <si>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</si>
  <si>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</si>
  <si>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</si>
  <si>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</si>
  <si>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</si>
  <si>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</si>
  <si>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</si>
  <si>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</si>
  <si>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</si>
  <si>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</si>
  <si>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</si>
  <si>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</si>
  <si>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</si>
  <si>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</si>
  <si>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</si>
  <si>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</si>
  <si>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</si>
  <si>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仁木町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</si>
  <si>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</si>
  <si>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</si>
  <si>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</si>
  <si>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</si>
  <si>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</si>
  <si>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</si>
  <si>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</si>
  <si>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</si>
  <si>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</si>
  <si>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</si>
  <si>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</si>
  <si>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</si>
  <si>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</si>
  <si>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</si>
  <si>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</si>
  <si>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</si>
  <si>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</si>
  <si>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</si>
  <si>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１４年度～平成２９年度にて実施した水道事業「水道施設の新築等・老朽管の更新」により配水管の漏水量等が減少し、維持管理費の削減となっています。また、平成３０年度～令和４年度まで新たに水道事業「老朽管の更新工事等」も実施しております。さらに、老朽による配水管の突発的な漏水事故がなくなることで断水するリスクが減り、安心・安全・安定的な水道運営を実現していきます。</t>
    <rPh sb="1" eb="3">
      <t>ヘイセイ</t>
    </rPh>
    <rPh sb="5" eb="7">
      <t>ネンド</t>
    </rPh>
    <rPh sb="8" eb="10">
      <t>ヘイセイ</t>
    </rPh>
    <rPh sb="12" eb="14">
      <t>ネンド</t>
    </rPh>
    <rPh sb="16" eb="18">
      <t>ジッシ</t>
    </rPh>
    <rPh sb="20" eb="22">
      <t>スイドウ</t>
    </rPh>
    <rPh sb="22" eb="24">
      <t>ジギョウ</t>
    </rPh>
    <rPh sb="25" eb="27">
      <t>スイドウ</t>
    </rPh>
    <rPh sb="27" eb="29">
      <t>シセツ</t>
    </rPh>
    <rPh sb="30" eb="32">
      <t>シンチク</t>
    </rPh>
    <rPh sb="32" eb="33">
      <t>トウ</t>
    </rPh>
    <rPh sb="44" eb="46">
      <t>ハイスイ</t>
    </rPh>
    <rPh sb="46" eb="47">
      <t>カン</t>
    </rPh>
    <rPh sb="57" eb="59">
      <t>イジ</t>
    </rPh>
    <rPh sb="59" eb="61">
      <t>カンリ</t>
    </rPh>
    <rPh sb="63" eb="65">
      <t>サクゲン</t>
    </rPh>
    <rPh sb="76" eb="78">
      <t>ヘイセイ</t>
    </rPh>
    <rPh sb="80" eb="81">
      <t>ネン</t>
    </rPh>
    <rPh sb="81" eb="82">
      <t>ド</t>
    </rPh>
    <rPh sb="83" eb="84">
      <t>レイ</t>
    </rPh>
    <rPh sb="84" eb="85">
      <t>ワ</t>
    </rPh>
    <rPh sb="86" eb="87">
      <t>ネン</t>
    </rPh>
    <rPh sb="87" eb="88">
      <t>ド</t>
    </rPh>
    <rPh sb="90" eb="91">
      <t>アラ</t>
    </rPh>
    <rPh sb="93" eb="95">
      <t>スイドウ</t>
    </rPh>
    <rPh sb="95" eb="97">
      <t>ジギョウ</t>
    </rPh>
    <rPh sb="98" eb="100">
      <t>ロウキュウ</t>
    </rPh>
    <rPh sb="100" eb="101">
      <t>カン</t>
    </rPh>
    <rPh sb="102" eb="104">
      <t>コウシン</t>
    </rPh>
    <rPh sb="104" eb="106">
      <t>コウジ</t>
    </rPh>
    <rPh sb="106" eb="107">
      <t>トウ</t>
    </rPh>
    <rPh sb="109" eb="111">
      <t>ジッシ</t>
    </rPh>
    <rPh sb="122" eb="124">
      <t>ロウキュウ</t>
    </rPh>
    <rPh sb="127" eb="129">
      <t>ハイスイ</t>
    </rPh>
    <rPh sb="129" eb="130">
      <t>カン</t>
    </rPh>
    <rPh sb="131" eb="133">
      <t>トッパツ</t>
    </rPh>
    <rPh sb="133" eb="134">
      <t>テキ</t>
    </rPh>
    <rPh sb="135" eb="137">
      <t>ロウスイ</t>
    </rPh>
    <rPh sb="137" eb="139">
      <t>ジコ</t>
    </rPh>
    <rPh sb="147" eb="149">
      <t>ダンスイ</t>
    </rPh>
    <rPh sb="155" eb="156">
      <t>ヘ</t>
    </rPh>
    <rPh sb="168" eb="170">
      <t>スイドウ</t>
    </rPh>
    <rPh sb="170" eb="172">
      <t>ウンエイ</t>
    </rPh>
    <rPh sb="173" eb="175">
      <t>ジツゲン</t>
    </rPh>
    <phoneticPr fontId="17"/>
  </si>
  <si>
    <t>　水道事業を実施する以前は、既認可の計画一日最大給水量を上回る水需要が発生し、配水池の運用や地域へ節水のお願いをするなどして給水を行っていました。また、水源水量の不足により、水道未普及地域の解消も図られない状態でありましたが、平成１４年度から平成２９年度まで実施した水道事業により、水道未普及地域を解消し、地域の公衆衛生の更なる向上を目指すと共に簡易水道施設の統合を行い、効率的な水道経営の実現に向けて進んできました。また、平成３０年度から令和４年度まで新たに老朽管の更新工事を実施しているため、水道施設の新設及び老朽管の更新工事等により、地方債償還額については増加傾向となりますが、管路の更新等で配水管の漏水量等の減少により維持管理費は削減されていきます。また、老朽による配水管の突発的な漏水事故がなくなることで断水するリスクが減り、将来の安心・安全・安定的な水道運営の実現が可能となります。</t>
    <rPh sb="10" eb="12">
      <t>イゼン</t>
    </rPh>
    <rPh sb="103" eb="105">
      <t>ジョウタイ</t>
    </rPh>
    <rPh sb="121" eb="123">
      <t>ヘイセイ</t>
    </rPh>
    <rPh sb="125" eb="127">
      <t>ネンド</t>
    </rPh>
    <rPh sb="141" eb="143">
      <t>スイドウ</t>
    </rPh>
    <rPh sb="143" eb="146">
      <t>ミフキュウ</t>
    </rPh>
    <rPh sb="146" eb="148">
      <t>チイキ</t>
    </rPh>
    <rPh sb="149" eb="151">
      <t>カイショウ</t>
    </rPh>
    <rPh sb="153" eb="155">
      <t>チイキ</t>
    </rPh>
    <rPh sb="156" eb="158">
      <t>コウシュウ</t>
    </rPh>
    <rPh sb="158" eb="160">
      <t>エイセイ</t>
    </rPh>
    <rPh sb="161" eb="162">
      <t>サラ</t>
    </rPh>
    <rPh sb="164" eb="166">
      <t>コウジョウ</t>
    </rPh>
    <rPh sb="167" eb="169">
      <t>メザ</t>
    </rPh>
    <rPh sb="171" eb="172">
      <t>トモ</t>
    </rPh>
    <rPh sb="173" eb="175">
      <t>カンイ</t>
    </rPh>
    <rPh sb="175" eb="177">
      <t>スイドウ</t>
    </rPh>
    <rPh sb="177" eb="179">
      <t>シセツ</t>
    </rPh>
    <rPh sb="180" eb="182">
      <t>トウゴウ</t>
    </rPh>
    <rPh sb="183" eb="184">
      <t>オコナ</t>
    </rPh>
    <rPh sb="186" eb="189">
      <t>コウリツテキ</t>
    </rPh>
    <rPh sb="190" eb="192">
      <t>スイドウ</t>
    </rPh>
    <rPh sb="192" eb="194">
      <t>ケイエイ</t>
    </rPh>
    <rPh sb="195" eb="197">
      <t>ジツゲン</t>
    </rPh>
    <rPh sb="198" eb="199">
      <t>ム</t>
    </rPh>
    <rPh sb="201" eb="202">
      <t>スス</t>
    </rPh>
    <rPh sb="212" eb="214">
      <t>ヘイセイ</t>
    </rPh>
    <rPh sb="216" eb="218">
      <t>ネンド</t>
    </rPh>
    <rPh sb="220" eb="221">
      <t>レイ</t>
    </rPh>
    <rPh sb="221" eb="222">
      <t>ワ</t>
    </rPh>
    <rPh sb="223" eb="225">
      <t>ネンド</t>
    </rPh>
    <rPh sb="227" eb="228">
      <t>アラ</t>
    </rPh>
    <rPh sb="230" eb="232">
      <t>ロウキュウ</t>
    </rPh>
    <rPh sb="232" eb="233">
      <t>カン</t>
    </rPh>
    <rPh sb="234" eb="236">
      <t>コウシン</t>
    </rPh>
    <rPh sb="236" eb="238">
      <t>コウジ</t>
    </rPh>
    <rPh sb="239" eb="241">
      <t>ジッシ</t>
    </rPh>
    <rPh sb="265" eb="266">
      <t>トウ</t>
    </rPh>
    <rPh sb="275" eb="276">
      <t>ガク</t>
    </rPh>
    <rPh sb="281" eb="283">
      <t>ゾウカ</t>
    </rPh>
    <rPh sb="283" eb="285">
      <t>ケイコウ</t>
    </rPh>
    <rPh sb="292" eb="293">
      <t>カン</t>
    </rPh>
    <rPh sb="293" eb="294">
      <t>ロ</t>
    </rPh>
    <rPh sb="295" eb="297">
      <t>コウシン</t>
    </rPh>
    <rPh sb="297" eb="298">
      <t>トウ</t>
    </rPh>
    <rPh sb="319" eb="321">
      <t>サクゲン</t>
    </rPh>
    <rPh sb="347" eb="349">
      <t>ジコ</t>
    </rPh>
    <rPh sb="365" eb="366">
      <t>ヘ</t>
    </rPh>
    <rPh sb="368" eb="370">
      <t>ショウライ</t>
    </rPh>
    <rPh sb="386" eb="388">
      <t>ジツゲン</t>
    </rPh>
    <rPh sb="389" eb="391">
      <t>カノウ</t>
    </rPh>
    <phoneticPr fontId="17"/>
  </si>
  <si>
    <t>　仁木町の水道事業について、水道未普及地域を解消し、地域の公衆衛生の更なる向上を目指すと共に簡易水道施設の統合を行い、効率的な水道経営の実現を図るため、平成１４年度～平成２９年度まで、水道事業「施設の整備」を実施しました。そのため水道事業「施設の整備」による地方債償還額が年々増加傾向であり、収益的収支比率が平均値より低く右肩上がりの状態となっております。また、企業債残高対給水収益比率と給水原価は、平均値よりも高い状態であり、料金回収率は、平均値より低い状態であるため、水道料金収入だけでは賄えなく一般会計繰入金等の収益を以って水道経営しております。今後の経営状況については、平成３０年度～令和４年度まで新たに水道事業「老朽管の更新工事等」を実施しており、水道事業による地方債償還額については増加傾向が続きます。しかし、老朽管の更新により漏水量が減少することで、維持管理経費が削減出来ることから、緩やかに経営が改善していくことが予想されます。今後についても耐用年数を経過する施設・設備等の更新を計画的に進めるとともに、維持管理経費等の削減に努めていきます。
　施設利用率については、効率よく適正規模に利用しております。有収率については、平成２６年度から実施している老朽管の更新工事等により、有収率も徐々に平均値に近づいておりますが、引き続き、配水管からの漏水を減少させるため、計画的な漏水調査等を実施し漏水量の削減に努めていきます。</t>
    <rPh sb="5" eb="7">
      <t>スイドウ</t>
    </rPh>
    <rPh sb="7" eb="9">
      <t>ジギョウ</t>
    </rPh>
    <rPh sb="68" eb="70">
      <t>ジツゲン</t>
    </rPh>
    <rPh sb="71" eb="72">
      <t>ハカ</t>
    </rPh>
    <rPh sb="76" eb="78">
      <t>ヘイセイ</t>
    </rPh>
    <rPh sb="80" eb="82">
      <t>ネンド</t>
    </rPh>
    <rPh sb="97" eb="99">
      <t>シセツ</t>
    </rPh>
    <rPh sb="100" eb="102">
      <t>セイビ</t>
    </rPh>
    <rPh sb="104" eb="106">
      <t>ジッシ</t>
    </rPh>
    <rPh sb="115" eb="117">
      <t>スイドウ</t>
    </rPh>
    <rPh sb="120" eb="122">
      <t>シセツ</t>
    </rPh>
    <rPh sb="123" eb="125">
      <t>セイビ</t>
    </rPh>
    <rPh sb="134" eb="135">
      <t>ガク</t>
    </rPh>
    <rPh sb="138" eb="139">
      <t>ゾウ</t>
    </rPh>
    <rPh sb="139" eb="140">
      <t>カ</t>
    </rPh>
    <rPh sb="140" eb="142">
      <t>ケイコウ</t>
    </rPh>
    <rPh sb="146" eb="148">
      <t>シュウエキ</t>
    </rPh>
    <rPh sb="148" eb="149">
      <t>テキ</t>
    </rPh>
    <rPh sb="149" eb="151">
      <t>シュウシ</t>
    </rPh>
    <rPh sb="151" eb="153">
      <t>ヒリツ</t>
    </rPh>
    <rPh sb="154" eb="157">
      <t>ヘイキンチ</t>
    </rPh>
    <rPh sb="159" eb="160">
      <t>ヒク</t>
    </rPh>
    <rPh sb="161" eb="163">
      <t>ミギカタ</t>
    </rPh>
    <rPh sb="163" eb="164">
      <t>ア</t>
    </rPh>
    <rPh sb="167" eb="169">
      <t>ジョウタイ</t>
    </rPh>
    <rPh sb="181" eb="183">
      <t>キギョウ</t>
    </rPh>
    <rPh sb="183" eb="184">
      <t>サイ</t>
    </rPh>
    <rPh sb="184" eb="186">
      <t>ザンダカ</t>
    </rPh>
    <rPh sb="186" eb="187">
      <t>タイ</t>
    </rPh>
    <rPh sb="187" eb="189">
      <t>キュウスイ</t>
    </rPh>
    <rPh sb="189" eb="191">
      <t>シュウエキ</t>
    </rPh>
    <rPh sb="191" eb="193">
      <t>ヒリツ</t>
    </rPh>
    <rPh sb="194" eb="196">
      <t>キュウスイ</t>
    </rPh>
    <rPh sb="196" eb="198">
      <t>ゲンカ</t>
    </rPh>
    <rPh sb="200" eb="203">
      <t>ヘイキンチ</t>
    </rPh>
    <rPh sb="206" eb="207">
      <t>タカ</t>
    </rPh>
    <rPh sb="208" eb="210">
      <t>ジョウタイ</t>
    </rPh>
    <rPh sb="214" eb="216">
      <t>リョウキン</t>
    </rPh>
    <rPh sb="216" eb="219">
      <t>カイシュウリツ</t>
    </rPh>
    <rPh sb="221" eb="224">
      <t>ヘイキンチ</t>
    </rPh>
    <rPh sb="226" eb="227">
      <t>ヒク</t>
    </rPh>
    <rPh sb="228" eb="230">
      <t>ジョウタイ</t>
    </rPh>
    <rPh sb="236" eb="238">
      <t>スイドウ</t>
    </rPh>
    <rPh sb="238" eb="240">
      <t>リョウキン</t>
    </rPh>
    <rPh sb="240" eb="242">
      <t>シュウニュウ</t>
    </rPh>
    <rPh sb="246" eb="247">
      <t>マカナ</t>
    </rPh>
    <rPh sb="250" eb="252">
      <t>イッパン</t>
    </rPh>
    <rPh sb="252" eb="254">
      <t>カイケイ</t>
    </rPh>
    <rPh sb="254" eb="256">
      <t>クリイレ</t>
    </rPh>
    <rPh sb="256" eb="257">
      <t>キン</t>
    </rPh>
    <rPh sb="257" eb="258">
      <t>トウ</t>
    </rPh>
    <rPh sb="259" eb="261">
      <t>シュウエキ</t>
    </rPh>
    <rPh sb="262" eb="263">
      <t>モ</t>
    </rPh>
    <rPh sb="265" eb="267">
      <t>スイドウ</t>
    </rPh>
    <rPh sb="267" eb="269">
      <t>ケイエイ</t>
    </rPh>
    <rPh sb="276" eb="278">
      <t>コンゴ</t>
    </rPh>
    <rPh sb="279" eb="281">
      <t>ケイエイ</t>
    </rPh>
    <rPh sb="281" eb="283">
      <t>ジョウキョウ</t>
    </rPh>
    <rPh sb="296" eb="297">
      <t>レイ</t>
    </rPh>
    <rPh sb="297" eb="298">
      <t>ワ</t>
    </rPh>
    <rPh sb="303" eb="304">
      <t>アラ</t>
    </rPh>
    <rPh sb="306" eb="308">
      <t>スイドウ</t>
    </rPh>
    <rPh sb="308" eb="310">
      <t>ジギョウ</t>
    </rPh>
    <rPh sb="311" eb="313">
      <t>ロウキュウ</t>
    </rPh>
    <rPh sb="313" eb="314">
      <t>カン</t>
    </rPh>
    <rPh sb="315" eb="317">
      <t>コウシン</t>
    </rPh>
    <rPh sb="317" eb="319">
      <t>コウジ</t>
    </rPh>
    <rPh sb="319" eb="320">
      <t>トウ</t>
    </rPh>
    <rPh sb="322" eb="324">
      <t>ジッシ</t>
    </rPh>
    <rPh sb="329" eb="331">
      <t>スイドウ</t>
    </rPh>
    <rPh sb="331" eb="333">
      <t>ジギョウ</t>
    </rPh>
    <rPh sb="336" eb="338">
      <t>チホウ</t>
    </rPh>
    <rPh sb="338" eb="339">
      <t>サイ</t>
    </rPh>
    <rPh sb="339" eb="341">
      <t>ショウカン</t>
    </rPh>
    <rPh sb="341" eb="342">
      <t>ガク</t>
    </rPh>
    <rPh sb="347" eb="349">
      <t>ゾウカ</t>
    </rPh>
    <rPh sb="349" eb="351">
      <t>ケイコウ</t>
    </rPh>
    <rPh sb="352" eb="353">
      <t>ツヅ</t>
    </rPh>
    <rPh sb="361" eb="363">
      <t>ロウキュウ</t>
    </rPh>
    <rPh sb="363" eb="364">
      <t>カン</t>
    </rPh>
    <rPh sb="365" eb="367">
      <t>コウシン</t>
    </rPh>
    <rPh sb="370" eb="372">
      <t>ロウスイ</t>
    </rPh>
    <rPh sb="372" eb="373">
      <t>リョウ</t>
    </rPh>
    <rPh sb="374" eb="376">
      <t>ゲンショウ</t>
    </rPh>
    <rPh sb="382" eb="384">
      <t>イジ</t>
    </rPh>
    <rPh sb="384" eb="386">
      <t>カンリ</t>
    </rPh>
    <rPh sb="399" eb="400">
      <t>ユル</t>
    </rPh>
    <rPh sb="406" eb="408">
      <t>カイゼン</t>
    </rPh>
    <rPh sb="415" eb="417">
      <t>ヨソウ</t>
    </rPh>
    <rPh sb="422" eb="424">
      <t>コンゴ</t>
    </rPh>
    <rPh sb="429" eb="431">
      <t>タイヨウ</t>
    </rPh>
    <rPh sb="431" eb="433">
      <t>ネンスウ</t>
    </rPh>
    <rPh sb="434" eb="436">
      <t>ケイカ</t>
    </rPh>
    <rPh sb="438" eb="440">
      <t>シセツ</t>
    </rPh>
    <rPh sb="441" eb="443">
      <t>セツビ</t>
    </rPh>
    <rPh sb="443" eb="444">
      <t>トウ</t>
    </rPh>
    <rPh sb="445" eb="447">
      <t>コウシン</t>
    </rPh>
    <rPh sb="448" eb="451">
      <t>ケイカクテキ</t>
    </rPh>
    <rPh sb="452" eb="453">
      <t>スス</t>
    </rPh>
    <rPh sb="460" eb="462">
      <t>イジ</t>
    </rPh>
    <rPh sb="462" eb="464">
      <t>カンリ</t>
    </rPh>
    <rPh sb="464" eb="466">
      <t>ケイヒ</t>
    </rPh>
    <rPh sb="466" eb="467">
      <t>トウ</t>
    </rPh>
    <rPh sb="468" eb="470">
      <t>サクゲン</t>
    </rPh>
    <rPh sb="471" eb="472">
      <t>ツト</t>
    </rPh>
    <rPh sb="481" eb="483">
      <t>シセツ</t>
    </rPh>
    <rPh sb="483" eb="486">
      <t>リヨウリツ</t>
    </rPh>
    <rPh sb="492" eb="494">
      <t>コウリツ</t>
    </rPh>
    <rPh sb="496" eb="498">
      <t>テキセイ</t>
    </rPh>
    <rPh sb="498" eb="500">
      <t>キボ</t>
    </rPh>
    <rPh sb="501" eb="503">
      <t>リヨウ</t>
    </rPh>
    <rPh sb="510" eb="511">
      <t>ユウ</t>
    </rPh>
    <rPh sb="511" eb="512">
      <t>シュウ</t>
    </rPh>
    <rPh sb="512" eb="513">
      <t>リツ</t>
    </rPh>
    <rPh sb="519" eb="521">
      <t>ヘイセイ</t>
    </rPh>
    <rPh sb="523" eb="525">
      <t>ネンド</t>
    </rPh>
    <rPh sb="527" eb="529">
      <t>ジッシ</t>
    </rPh>
    <rPh sb="533" eb="535">
      <t>ロウキュウ</t>
    </rPh>
    <rPh sb="535" eb="536">
      <t>カン</t>
    </rPh>
    <rPh sb="537" eb="539">
      <t>コウシン</t>
    </rPh>
    <rPh sb="539" eb="541">
      <t>コウジ</t>
    </rPh>
    <rPh sb="541" eb="542">
      <t>トウ</t>
    </rPh>
    <rPh sb="546" eb="547">
      <t>ユウ</t>
    </rPh>
    <rPh sb="547" eb="548">
      <t>シュウ</t>
    </rPh>
    <rPh sb="548" eb="549">
      <t>リツ</t>
    </rPh>
    <rPh sb="550" eb="552">
      <t>ジョジョ</t>
    </rPh>
    <rPh sb="553" eb="556">
      <t>ヘイキンチ</t>
    </rPh>
    <rPh sb="557" eb="558">
      <t>チカ</t>
    </rPh>
    <rPh sb="567" eb="568">
      <t>ヒ</t>
    </rPh>
    <rPh sb="569" eb="570">
      <t>ツヅ</t>
    </rPh>
    <rPh sb="572" eb="574">
      <t>ハイスイ</t>
    </rPh>
    <rPh sb="574" eb="575">
      <t>カン</t>
    </rPh>
    <rPh sb="578" eb="580">
      <t>ロウスイ</t>
    </rPh>
    <rPh sb="581" eb="583">
      <t>ゲンショウ</t>
    </rPh>
    <rPh sb="589" eb="591">
      <t>ケイカク</t>
    </rPh>
    <rPh sb="591" eb="592">
      <t>テキ</t>
    </rPh>
    <rPh sb="593" eb="595">
      <t>ロウスイ</t>
    </rPh>
    <rPh sb="595" eb="597">
      <t>チョウサ</t>
    </rPh>
    <rPh sb="597" eb="598">
      <t>トウ</t>
    </rPh>
    <rPh sb="599" eb="601">
      <t>ジッシ</t>
    </rPh>
    <rPh sb="602" eb="604">
      <t>ロウスイ</t>
    </rPh>
    <rPh sb="604" eb="605">
      <t>リョウ</t>
    </rPh>
    <rPh sb="606" eb="608">
      <t>サクゲン</t>
    </rPh>
    <rPh sb="609" eb="610">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</si>
</sst>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indexed="8"/>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c:v>
                </c:pt>
                <c:pt idx="1">
                  <c:v>2.1800000000000002</c:v>
                </c:pt>
                <c:pt idx="2">
                  <c:v>1.89</c:v>
                </c:pt>
                <c:pt idx="3">
                  <c:v>3.44</c:v>
                </c:pt>
                <c:pt idx="4">
                  <c:v>4.26</c:v>
                </c:pt>
              </c:numCache>
            </c:numRef>
          </c:val>
          <c:extLst>
            <c:ext xmlns:c16="http://schemas.microsoft.com/office/drawing/2014/chart" uri="{C3380CC4-5D6E-409C-BE32-E72D297353CC}">
              <c16:uniqueId val="{00000000-7721-48D0-82A4-F56621806F9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721-48D0-82A4-F56621806F9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56.23</c:v>
                </c:pt>
                <c:pt idx="1">
                  <c:v>61.33</c:v>
                </c:pt>
                <c:pt idx="2">
                  <c:v>64.92</c:v>
                </c:pt>
                <c:pt idx="3">
                  <c:v>63.92</c:v>
                </c:pt>
                <c:pt idx="4">
                  <c:v>58.74</c:v>
                </c:pt>
              </c:numCache>
            </c:numRef>
          </c:val>
          <c:extLst>
            <c:ext xmlns:c16="http://schemas.microsoft.com/office/drawing/2014/chart" uri="{C3380CC4-5D6E-409C-BE32-E72D297353CC}">
              <c16:uniqueId val="{00000000-4651-47D3-9A77-C94FFA9B0F5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4651-47D3-9A77-C94FFA9B0F5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75.81</c:v>
                </c:pt>
                <c:pt idx="1">
                  <c:v>71.349999999999994</c:v>
                </c:pt>
                <c:pt idx="2">
                  <c:v>68.959999999999994</c:v>
                </c:pt>
                <c:pt idx="3">
                  <c:v>69.400000000000006</c:v>
                </c:pt>
                <c:pt idx="4">
                  <c:v>73.92</c:v>
                </c:pt>
              </c:numCache>
            </c:numRef>
          </c:val>
          <c:extLst>
            <c:ext xmlns:c16="http://schemas.microsoft.com/office/drawing/2014/chart" uri="{C3380CC4-5D6E-409C-BE32-E72D297353CC}">
              <c16:uniqueId val="{00000000-B649-4A2A-A619-CAEBA293F4D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B649-4A2A-A619-CAEBA293F4D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39.94</c:v>
                </c:pt>
                <c:pt idx="1">
                  <c:v>42.63</c:v>
                </c:pt>
                <c:pt idx="2">
                  <c:v>52.34</c:v>
                </c:pt>
                <c:pt idx="3">
                  <c:v>49.81</c:v>
                </c:pt>
                <c:pt idx="4">
                  <c:v>49.87</c:v>
                </c:pt>
              </c:numCache>
            </c:numRef>
          </c:val>
          <c:extLst>
            <c:ext xmlns:c16="http://schemas.microsoft.com/office/drawing/2014/chart" uri="{C3380CC4-5D6E-409C-BE32-E72D297353CC}">
              <c16:uniqueId val="{00000000-B5AC-4A61-A0DB-9B6CE060DDE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B5AC-4A61-A0DB-9B6CE060DDE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4-4D98-9053-02AE3B3CE5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4-4D98-9053-02AE3B3CE5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64-4B71-A997-640F72DF6E0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64-4B71-A997-640F72DF6E0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9-4471-BDC1-0EE68C250B8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9-4471-BDC1-0EE68C250B8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6-48B9-9A4B-ED35379C979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6-48B9-9A4B-ED35379C979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2641.24</c:v>
                </c:pt>
                <c:pt idx="1">
                  <c:v>2490.5300000000002</c:v>
                </c:pt>
                <c:pt idx="2">
                  <c:v>2388.0300000000002</c:v>
                </c:pt>
                <c:pt idx="3">
                  <c:v>2387.02</c:v>
                </c:pt>
                <c:pt idx="4">
                  <c:v>2441.69</c:v>
                </c:pt>
              </c:numCache>
            </c:numRef>
          </c:val>
          <c:extLst>
            <c:ext xmlns:c16="http://schemas.microsoft.com/office/drawing/2014/chart" uri="{C3380CC4-5D6E-409C-BE32-E72D297353CC}">
              <c16:uniqueId val="{00000000-8A84-49E7-A829-4C19AD86DC7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8A84-49E7-A829-4C19AD86DC7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28.66</c:v>
                </c:pt>
                <c:pt idx="1">
                  <c:v>28.3</c:v>
                </c:pt>
                <c:pt idx="2">
                  <c:v>31.8</c:v>
                </c:pt>
                <c:pt idx="3">
                  <c:v>30.35</c:v>
                </c:pt>
                <c:pt idx="4">
                  <c:v>29.68</c:v>
                </c:pt>
              </c:numCache>
            </c:numRef>
          </c:val>
          <c:extLst>
            <c:ext xmlns:c16="http://schemas.microsoft.com/office/drawing/2014/chart" uri="{C3380CC4-5D6E-409C-BE32-E72D297353CC}">
              <c16:uniqueId val="{00000000-8500-4602-B79C-0380197E2FD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500-4602-B79C-0380197E2FD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883.91</c:v>
                </c:pt>
                <c:pt idx="1">
                  <c:v>886.83</c:v>
                </c:pt>
                <c:pt idx="2">
                  <c:v>793.06</c:v>
                </c:pt>
                <c:pt idx="3">
                  <c:v>837.45</c:v>
                </c:pt>
                <c:pt idx="4">
                  <c:v>861.33</c:v>
                </c:pt>
              </c:numCache>
            </c:numRef>
          </c:val>
          <c:extLst>
            <c:ext xmlns:c16="http://schemas.microsoft.com/office/drawing/2014/chart" uri="{C3380CC4-5D6E-409C-BE32-E72D297353CC}">
              <c16:uniqueId val="{00000000-8CF9-4618-9F8A-D13D7DDB8EA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8CF9-4618-9F8A-D13D7DDB8EA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7" zoomScaleNormal="100" workbookViewId="0">
      <selection activeCell="CN30" sqref="CN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仁木町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3128</v>
      </c>
      <c r="AM8" s="37"/>
      <c r="AN8" s="37"/>
      <c r="AO8" s="37"/>
      <c r="AP8" s="37"/>
      <c r="AQ8" s="37"/>
      <c r="AR8" s="37"/>
      <c r="AS8" s="37"/>
      <c r="AT8" s="38">
        <f>データ!$S$6</f>
        <v>167.96</v>
      </c>
      <c r="AU8" s="38"/>
      <c r="AV8" s="38"/>
      <c r="AW8" s="38"/>
      <c r="AX8" s="38"/>
      <c r="AY8" s="38"/>
      <c r="AZ8" s="38"/>
      <c r="BA8" s="38"/>
      <c r="BB8" s="38">
        <f>データ!$T$6</f>
        <v>18.62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87.63</v>
      </c>
      <c r="Q10" s="38"/>
      <c r="R10" s="38"/>
      <c r="S10" s="38"/>
      <c r="T10" s="38"/>
      <c r="U10" s="38"/>
      <c r="V10" s="38"/>
      <c r="W10" s="37">
        <f>データ!$Q$6</f>
        <v>4360</v>
      </c>
      <c r="X10" s="37"/>
      <c r="Y10" s="37"/>
      <c r="Z10" s="37"/>
      <c r="AA10" s="37"/>
      <c r="AB10" s="37"/>
      <c r="AC10" s="37"/>
      <c r="AD10" s="2"/>
      <c r="AE10" s="2"/>
      <c r="AF10" s="2"/>
      <c r="AG10" s="2"/>
      <c r="AH10" s="2"/>
      <c r="AI10" s="2"/>
      <c r="AJ10" s="2"/>
      <c r="AK10" s="2"/>
      <c r="AL10" s="37">
        <f>データ!$U$6</f>
        <v>2707</v>
      </c>
      <c r="AM10" s="37"/>
      <c r="AN10" s="37"/>
      <c r="AO10" s="37"/>
      <c r="AP10" s="37"/>
      <c r="AQ10" s="37"/>
      <c r="AR10" s="37"/>
      <c r="AS10" s="37"/>
      <c r="AT10" s="38">
        <f>データ!$V$6</f>
        <v>32.03</v>
      </c>
      <c r="AU10" s="38"/>
      <c r="AV10" s="38"/>
      <c r="AW10" s="38"/>
      <c r="AX10" s="38"/>
      <c r="AY10" s="38"/>
      <c r="AZ10" s="38"/>
      <c r="BA10" s="38"/>
      <c r="BB10" s="38">
        <f>データ!$W$6</f>
        <v>84.51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JfPIC6S3T8BzJ5/3+Gi/d0PZr9dQ7flTYlmICE0kbluIBXqYfikrRCXhBejEQHgSJk5UVTBgp2+unwq+KZCiqw==" saltValue="eYJLFmT/1Py6pYJaP1xt7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14079</v>
      </c>
      <c r="D6" s="20">
        <f t="shared" si="3"/>
        <v>47</v>
      </c>
      <c r="E6" s="20">
        <f t="shared" si="3"/>
        <v>1</v>
      </c>
      <c r="F6" s="20">
        <f t="shared" si="3"/>
        <v>0</v>
      </c>
      <c r="G6" s="20">
        <f t="shared" si="3"/>
        <v>0</v>
      </c>
      <c r="H6" s="20" t="str">
        <f t="shared" si="3"/>
        <v>北海道　仁木町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87.63</v>
      </c>
      <c r="Q6" s="21">
        <f t="shared" si="3"/>
        <v>4360</v>
      </c>
      <c r="R6" s="21">
        <f t="shared" si="3"/>
        <v>3128</v>
      </c>
      <c r="S6" s="21">
        <f t="shared" si="3"/>
        <v>167.96</v>
      </c>
      <c r="T6" s="21">
        <f t="shared" si="3"/>
        <v>18.62</v>
      </c>
      <c r="U6" s="21">
        <f t="shared" si="3"/>
        <v>2707</v>
      </c>
      <c r="V6" s="21">
        <f t="shared" si="3"/>
        <v>32.03</v>
      </c>
      <c r="W6" s="21">
        <f t="shared" si="3"/>
        <v>84.51</v>
      </c>
      <c r="X6" s="22">
        <f>IF(X7="",NA(),X7)</f>
        <v>39.94</v>
      </c>
      <c r="Y6" s="22">
        <f t="shared" ref="Y6:AG6" si="4">IF(Y7="",NA(),Y7)</f>
        <v>42.63</v>
      </c>
      <c r="Z6" s="22">
        <f t="shared" si="4"/>
        <v>52.34</v>
      </c>
      <c r="AA6" s="22">
        <f t="shared" si="4"/>
        <v>49.81</v>
      </c>
      <c r="AB6" s="22">
        <f t="shared" si="4"/>
        <v>49.87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2641.24</v>
      </c>
      <c r="BF6" s="22">
        <f t="shared" ref="BF6:BN6" si="7">IF(BF7="",NA(),BF7)</f>
        <v>2490.5300000000002</v>
      </c>
      <c r="BG6" s="22">
        <f t="shared" si="7"/>
        <v>2388.0300000000002</v>
      </c>
      <c r="BH6" s="22">
        <f t="shared" si="7"/>
        <v>2387.02</v>
      </c>
      <c r="BI6" s="22">
        <f t="shared" si="7"/>
        <v>2441.69</v>
      </c>
      <c r="BJ6" s="22">
        <f t="shared" si="7"/>
        <v>1007.7</v>
      </c>
      <c r="BK6" s="22">
        <f t="shared" si="7"/>
        <v>1018.52</v>
      </c>
      <c r="BL6" s="22">
        <f t="shared" si="7"/>
        <v>949.61</v>
      </c>
      <c r="BM6" s="22">
        <f t="shared" si="7"/>
        <v>918.84</v>
      </c>
      <c r="BN6" s="22">
        <f t="shared" si="7"/>
        <v>955.49</v>
      </c>
      <c r="BO6" s="21" t="str">
        <f>IF(BO7="","",IF(BO7="-","【-】","【"&amp;SUBSTITUTE(TEXT(BO7,"#,##0.00"),"-","△")&amp;"】"))</f>
        <v>【982.48】</v>
      </c>
      <c r="BP6" s="22">
        <f>IF(BP7="",NA(),BP7)</f>
        <v>28.66</v>
      </c>
      <c r="BQ6" s="22">
        <f t="shared" ref="BQ6:BY6" si="8">IF(BQ7="",NA(),BQ7)</f>
        <v>28.3</v>
      </c>
      <c r="BR6" s="22">
        <f t="shared" si="8"/>
        <v>31.8</v>
      </c>
      <c r="BS6" s="22">
        <f t="shared" si="8"/>
        <v>30.35</v>
      </c>
      <c r="BT6" s="22">
        <f t="shared" si="8"/>
        <v>29.68</v>
      </c>
      <c r="BU6" s="22">
        <f t="shared" si="8"/>
        <v>59.22</v>
      </c>
      <c r="BV6" s="22">
        <f t="shared" si="8"/>
        <v>58.79</v>
      </c>
      <c r="BW6" s="22">
        <f t="shared" si="8"/>
        <v>58.41</v>
      </c>
      <c r="BX6" s="22">
        <f t="shared" si="8"/>
        <v>58.27</v>
      </c>
      <c r="BY6" s="22">
        <f t="shared" si="8"/>
        <v>55.15</v>
      </c>
      <c r="BZ6" s="21" t="str">
        <f>IF(BZ7="","",IF(BZ7="-","【-】","【"&amp;SUBSTITUTE(TEXT(BZ7,"#,##0.00"),"-","△")&amp;"】"))</f>
        <v>【50.61】</v>
      </c>
      <c r="CA6" s="22">
        <f>IF(CA7="",NA(),CA7)</f>
        <v>883.91</v>
      </c>
      <c r="CB6" s="22">
        <f t="shared" ref="CB6:CJ6" si="9">IF(CB7="",NA(),CB7)</f>
        <v>886.83</v>
      </c>
      <c r="CC6" s="22">
        <f t="shared" si="9"/>
        <v>793.06</v>
      </c>
      <c r="CD6" s="22">
        <f t="shared" si="9"/>
        <v>837.45</v>
      </c>
      <c r="CE6" s="22">
        <f t="shared" si="9"/>
        <v>861.33</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56.23</v>
      </c>
      <c r="CM6" s="22">
        <f t="shared" ref="CM6:CU6" si="10">IF(CM7="",NA(),CM7)</f>
        <v>61.33</v>
      </c>
      <c r="CN6" s="22">
        <f t="shared" si="10"/>
        <v>64.92</v>
      </c>
      <c r="CO6" s="22">
        <f t="shared" si="10"/>
        <v>63.92</v>
      </c>
      <c r="CP6" s="22">
        <f t="shared" si="10"/>
        <v>58.74</v>
      </c>
      <c r="CQ6" s="22">
        <f t="shared" si="10"/>
        <v>56.76</v>
      </c>
      <c r="CR6" s="22">
        <f t="shared" si="10"/>
        <v>56.04</v>
      </c>
      <c r="CS6" s="22">
        <f t="shared" si="10"/>
        <v>58.52</v>
      </c>
      <c r="CT6" s="22">
        <f t="shared" si="10"/>
        <v>58.88</v>
      </c>
      <c r="CU6" s="22">
        <f t="shared" si="10"/>
        <v>58.16</v>
      </c>
      <c r="CV6" s="21" t="str">
        <f>IF(CV7="","",IF(CV7="-","【-】","【"&amp;SUBSTITUTE(TEXT(CV7,"#,##0.00"),"-","△")&amp;"】"))</f>
        <v>【56.15】</v>
      </c>
      <c r="CW6" s="22">
        <f>IF(CW7="",NA(),CW7)</f>
        <v>75.81</v>
      </c>
      <c r="CX6" s="22">
        <f t="shared" ref="CX6:DF6" si="11">IF(CX7="",NA(),CX7)</f>
        <v>71.349999999999994</v>
      </c>
      <c r="CY6" s="22">
        <f t="shared" si="11"/>
        <v>68.959999999999994</v>
      </c>
      <c r="CZ6" s="22">
        <f t="shared" si="11"/>
        <v>69.400000000000006</v>
      </c>
      <c r="DA6" s="22">
        <f t="shared" si="11"/>
        <v>73.92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0.6</v>
      </c>
      <c r="EE6" s="22">
        <f t="shared" ref="EE6:EM6" si="14">IF(EE7="",NA(),EE7)</f>
        <v>2.1800000000000002</v>
      </c>
      <c r="EF6" s="22">
        <f t="shared" si="14"/>
        <v>1.89</v>
      </c>
      <c r="EG6" s="22">
        <f t="shared" si="14"/>
        <v>3.44</v>
      </c>
      <c r="EH6" s="22">
        <f t="shared" si="14"/>
        <v>4.26</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14079</v>
      </c>
      <c r="D7" s="24">
        <v>47</v>
      </c>
      <c r="E7" s="24">
        <v>1</v>
      </c>
      <c r="F7" s="24">
        <v>0</v>
      </c>
      <c r="G7" s="24">
        <v>0</v>
      </c>
      <c r="H7" s="24" t="s">
        <v>95</v>
      </c>
      <c r="I7" s="24" t="s">
        <v>96</v>
      </c>
      <c r="J7" s="24" t="s">
        <v>97</v>
      </c>
      <c r="K7" s="24" t="s">
        <v>98</v>
      </c>
      <c r="L7" s="24" t="s">
        <v>99</v>
      </c>
      <c r="M7" s="24" t="s">
        <v>100</v>
      </c>
      <c r="N7" s="25" t="s">
        <v>101</v>
      </c>
      <c r="O7" s="25" t="s">
        <v>102</v>
      </c>
      <c r="P7" s="25">
        <v>87.63</v>
      </c>
      <c r="Q7" s="25">
        <v>4360</v>
      </c>
      <c r="R7" s="25">
        <v>3128</v>
      </c>
      <c r="S7" s="25">
        <v>167.96</v>
      </c>
      <c r="T7" s="25">
        <v>18.62</v>
      </c>
      <c r="U7" s="25">
        <v>2707</v>
      </c>
      <c r="V7" s="25">
        <v>32.03</v>
      </c>
      <c r="W7" s="25">
        <v>84.51</v>
      </c>
      <c r="X7" s="25">
        <v>39.94</v>
      </c>
      <c r="Y7" s="25">
        <v>42.63</v>
      </c>
      <c r="Z7" s="25">
        <v>52.34</v>
      </c>
      <c r="AA7" s="25">
        <v>49.81</v>
      </c>
      <c r="AB7" s="25">
        <v>49.87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2641.24</v>
      </c>
      <c r="BF7" s="25">
        <v>2490.5300000000002</v>
      </c>
      <c r="BG7" s="25">
        <v>2388.0300000000002</v>
      </c>
      <c r="BH7" s="25">
        <v>2387.02</v>
      </c>
      <c r="BI7" s="25">
        <v>2441.69</v>
      </c>
      <c r="BJ7" s="25">
        <v>1007.7</v>
      </c>
      <c r="BK7" s="25">
        <v>1018.52</v>
      </c>
      <c r="BL7" s="25">
        <v>949.61</v>
      </c>
      <c r="BM7" s="25">
        <v>918.84</v>
      </c>
      <c r="BN7" s="25">
        <v>955.49</v>
      </c>
      <c r="BO7" s="25">
        <v>982.48</v>
      </c>
      <c r="BP7" s="25">
        <v>28.66</v>
      </c>
      <c r="BQ7" s="25">
        <v>28.3</v>
      </c>
      <c r="BR7" s="25">
        <v>31.8</v>
      </c>
      <c r="BS7" s="25">
        <v>30.35</v>
      </c>
      <c r="BT7" s="25">
        <v>29.68</v>
      </c>
      <c r="BU7" s="25">
        <v>59.22</v>
      </c>
      <c r="BV7" s="25">
        <v>58.79</v>
      </c>
      <c r="BW7" s="25">
        <v>58.41</v>
      </c>
      <c r="BX7" s="25">
        <v>58.27</v>
      </c>
      <c r="BY7" s="25">
        <v>55.15</v>
      </c>
      <c r="BZ7" s="25">
        <v>50.61</v>
      </c>
      <c r="CA7" s="25">
        <v>883.91</v>
      </c>
      <c r="CB7" s="25">
        <v>886.83</v>
      </c>
      <c r="CC7" s="25">
        <v>793.06</v>
      </c>
      <c r="CD7" s="25">
        <v>837.45</v>
      </c>
      <c r="CE7" s="25">
        <v>861.33</v>
      </c>
      <c r="CF7" s="25">
        <v>292.89999999999998</v>
      </c>
      <c r="CG7" s="25">
        <v>298.25</v>
      </c>
      <c r="CH7" s="25">
        <v>303.27999999999997</v>
      </c>
      <c r="CI7" s="25">
        <v>303.81</v>
      </c>
      <c r="CJ7" s="25">
        <v>310.26</v>
      </c>
      <c r="CK7" s="25">
        <v>320.83</v>
      </c>
      <c r="CL7" s="25">
        <v>56.23</v>
      </c>
      <c r="CM7" s="25">
        <v>61.33</v>
      </c>
      <c r="CN7" s="25">
        <v>64.92</v>
      </c>
      <c r="CO7" s="25">
        <v>63.92</v>
      </c>
      <c r="CP7" s="25">
        <v>58.74</v>
      </c>
      <c r="CQ7" s="25">
        <v>56.76</v>
      </c>
      <c r="CR7" s="25">
        <v>56.04</v>
      </c>
      <c r="CS7" s="25">
        <v>58.52</v>
      </c>
      <c r="CT7" s="25">
        <v>58.88</v>
      </c>
      <c r="CU7" s="25">
        <v>58.16</v>
      </c>
      <c r="CV7" s="25">
        <v>56.15</v>
      </c>
      <c r="CW7" s="25">
        <v>75.81</v>
      </c>
      <c r="CX7" s="25">
        <v>71.349999999999994</v>
      </c>
      <c r="CY7" s="25">
        <v>68.959999999999994</v>
      </c>
      <c r="CZ7" s="25">
        <v>69.400000000000006</v>
      </c>
      <c r="DA7" s="25">
        <v>73.92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0.6</v>
      </c>
      <c r="EE7" s="25">
        <v>2.1800000000000002</v>
      </c>
      <c r="EF7" s="25">
        <v>1.89</v>
      </c>
      <c r="EG7" s="25">
        <v>3.44</v>
      </c>
      <c r="EH7" s="25">
        <v>4.26</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lg-k-hujimoto</cp:lastModifiedBy>
  <cp:lastPrinted>2024-02-14T06:58:38Z</cp:lastPrinted>
  <dcterms:created xsi:type="dcterms:W3CDTF">2023-12-05T01:03:50Z</dcterms:created>
  <dcterms:modified xsi:type="dcterms:W3CDTF">2024-02-14T06:58:40Z</dcterms:modified>
  <cp:category/>
</cp:coreProperties>
</file>