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7" i="11" l="1"/>
  <c r="BG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BE35" i="9"/>
  <c r="AM35" i="9"/>
  <c r="C35" i="9"/>
  <c r="CO34" i="9"/>
  <c r="BW34" i="9"/>
  <c r="AM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<sst xmlns="http://schemas.openxmlformats.org/spreadsheetml/2006/main" count="961" uniqueCount="529">
  <si>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</si>
  <si>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</si>
  <si>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</si>
  <si>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</si>
  <si>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</si>
  <si>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</si>
  <si>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</si>
  <si>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</si>
  <si>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</si>
  <si>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</si>
  <si>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</si>
  <si>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</si>
  <si>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</si>
  <si>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</si>
  <si>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</si>
  <si>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</si>
  <si>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</si>
  <si>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</si>
  <si>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</si>
  <si>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</si>
  <si>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</si>
  <si>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</si>
  <si>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</si>
  <si>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</si>
  <si>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</si>
  <si>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</si>
  <si>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</si>
  <si>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</si>
  <si>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</si>
  <si>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</si>
  <si>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</si>
  <si>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</si>
  <si>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</si>
  <si>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</si>
  <si>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</si>
  <si>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</si>
  <si>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</si>
  <si>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</si>
  <si>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</si>
  <si>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</si>
  <si>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</si>
  <si>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</si>
  <si>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</si>
  <si>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</si>
  <si>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</si>
  <si>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</si>
  <si>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</si>
  <si>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</si>
  <si>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</si>
  <si>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</si>
  <si>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</si>
  <si>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</si>
  <si>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</si>
  <si>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</si>
  <si>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</si>
  <si>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</si>
  <si>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</si>
  <si>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</si>
  <si>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</si>
  <si>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</si>
  <si>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</si>
  <si>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</si>
  <si>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</si>
  <si>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</si>
  <si>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</si>
  <si>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</si>
  <si>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</si>
  <si>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</si>
  <si>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</si>
  <si>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</si>
  <si>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</si>
  <si>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</si>
  <si>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</si>
  <si>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</si>
  <si>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</si>
  <si>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</si>
  <si>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</si>
  <si>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</si>
  <si>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</si>
  <si>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</si>
  <si>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</si>
  <si>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</si>
  <si>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仁木町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</si>
  <si>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</si>
  <si>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</si>
  <si>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</si>
  <si>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</si>
  <si>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</si>
  <si>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</si>
  <si>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</si>
  <si>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</si>
  <si>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</si>
  <si>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</si>
  <si>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</si>
  <si>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</si>
  <si>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</si>
  <si>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</si>
  <si>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</si>
  <si>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</si>
  <si>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</si>
  <si>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</si>
  <si>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</si>
  <si>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</si>
  <si>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</si>
  <si>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</si>
  <si>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</si>
  <si>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</si>
  <si>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</si>
  <si>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</si>
  <si>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</si>
  <si>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</si>
  <si>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</si>
  <si>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</si>
  <si>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</si>
  <si>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</si>
  <si>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</si>
  <si>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</si>
  <si>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</si>
  <si>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</si>
  <si>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</si>
  <si>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</si>
  <si>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</si>
  <si>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</si>
  <si>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</si>
  <si>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</si>
  <si>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</si>
  <si>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</si>
  <si>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</si>
  <si>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</si>
  <si>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</si>
  <si>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</si>
  <si>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</si>
  <si>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</si>
  <si>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</si>
  <si>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</si>
  <si>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</si>
  <si>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</si>
  <si>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</si>
  <si>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</si>
  <si>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</si>
  <si>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</si>
  <si>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</si>
  <si>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</si>
  <si>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</si>
  <si>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</si>
  <si>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</si>
  <si>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</si>
  <si>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</si>
  <si>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</si>
  <si>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</si>
  <si>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</si>
  <si>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</si>
  <si>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</si>
  <si>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</si>
  <si>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</si>
  <si>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</si>
  <si>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</si>
  <si>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</si>
  <si>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</si>
  <si>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</si>
  <si>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</si>
  <si>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</si>
  <si>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</si>
  <si>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</si>
  <si>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</si>
  <si>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</si>
  <si>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</si>
  <si>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</si>
  <si>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</si>
  <si>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</si>
  <si>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</si>
  <si>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</si>
  <si>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</si>
  <si>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</si>
  <si>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</si>
  <si>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</si>
  <si>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</si>
  <si>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</si>
  <si>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</si>
  <si>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</si>
  <si>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</si>
  <si>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</si>
  <si>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</si>
  <si>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</si>
  <si>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</si>
  <si>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</si>
  <si>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</si>
  <si>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</si>
  <si>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</si>
  <si>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</si>
  <si>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</si>
  <si>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</si>
  <si>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</si>
  <si>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</si>
  <si>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</si>
  <si>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</si>
  <si>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</si>
  <si>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北海道仁木町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</si>
  <si>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</si>
  <si>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</si>
  <si>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</si>
  <si>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</si>
  <si>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</si>
  <si>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</si>
  <si>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</si>
  <si>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</si>
  <si>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</si>
  <si>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</si>
  <si>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</si>
  <si>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</si>
  <si>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</si>
  <si>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</si>
  <si>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</si>
  <si>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</si>
  <si>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</si>
  <si>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</si>
  <si>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</si>
  <si>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</si>
  <si>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</si>
  <si>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</si>
  <si>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</si>
  <si>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</si>
  <si>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</si>
  <si>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</si>
  <si>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</si>
  <si>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</si>
  <si>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</si>
  <si>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</si>
  <si>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</si>
  <si>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</si>
  <si>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</si>
  <si>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</si>
  <si>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</si>
  <si>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</si>
  <si>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</si>
  <si>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</si>
  <si>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</si>
  <si>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</si>
  <si>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</si>
  <si>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</si>
  <si>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</si>
  <si>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</si>
  <si>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</si>
  <si>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</si>
  <si>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</si>
  <si>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</si>
  <si>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</si>
  <si>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</si>
  <si>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</si>
  <si>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</si>
  <si>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</si>
  <si>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</si>
  <si>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</si>
  <si>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</si>
  <si>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</si>
  <si>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</si>
  <si>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</si>
  <si>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</si>
  <si>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</si>
  <si>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</si>
  <si>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</si>
  <si>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</si>
  <si>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</si>
  <si>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</si>
  <si>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</si>
  <si>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</si>
  <si>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</si>
  <si>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</si>
  <si>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</si>
  <si>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</si>
  <si>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</si>
  <si>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</si>
  <si>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</si>
  <si>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</si>
  <si>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</si>
  <si>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</si>
  <si>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</si>
  <si>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</si>
  <si>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</si>
  <si>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</si>
  <si>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</si>
  <si>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</si>
  <si>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</si>
  <si>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</si>
  <si>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</si>
  <si>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</si>
  <si>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</si>
  <si>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</si>
  <si>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</si>
  <si>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</si>
  <si>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</si>
  <si>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</si>
  <si>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</si>
  <si>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</si>
  <si>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</si>
  <si>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</si>
  <si>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</si>
  <si>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</si>
  <si>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</si>
  <si>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</si>
  <si>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</si>
  <si>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</si>
  <si>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</si>
  <si>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</si>
  <si>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</si>
  <si>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</si>
  <si>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</si>
  <si>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</si>
  <si>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</si>
  <si>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</si>
  <si>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</si>
  <si>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</si>
  <si>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</si>
  <si>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</si>
  <si>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</si>
  <si>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</si>
  <si>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</si>
  <si>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</si>
  <si>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</si>
  <si>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</si>
  <si>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</si>
  <si>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</si>
  <si>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</si>
  <si>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</si>
  <si>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</si>
  <si>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</si>
  <si>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</si>
  <si>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</si>
  <si>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</si>
  <si>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</si>
  <si>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</si>
  <si>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</si>
  <si>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</si>
  <si>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</si>
  <si>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</si>
  <si>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</si>
  <si>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</si>
  <si>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</si>
  <si>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</si>
  <si>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</si>
  <si>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</si>
  <si>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</si>
  <si>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</si>
  <si>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</si>
  <si>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</si>
  <si>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</si>
  <si>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</si>
  <si>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</si>
  <si>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北海道仁木町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</si>
  <si>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</si>
  <si>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</si>
  <si>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</si>
  <si>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</si>
  <si>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</si>
  <si>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</si>
  <si>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</si>
  <si>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</si>
  <si>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</si>
  <si>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</si>
  <si>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</si>
  <si>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</si>
  <si>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</si>
  <si>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</si>
  <si>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</si>
  <si>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</si>
  <si>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</si>
  <si>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</si>
  <si>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</si>
  <si>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</si>
  <si>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</si>
  <si>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</si>
  <si>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</si>
  <si>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</si>
  <si>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</si>
  <si>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</si>
  <si>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</si>
  <si>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</si>
  <si>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</si>
  <si>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</si>
  <si>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</si>
  <si>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</si>
  <si>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</si>
  <si>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</si>
  <si>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</si>
  <si>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</si>
  <si>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</si>
  <si>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</si>
  <si>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</si>
  <si>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</si>
  <si>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</si>
  <si>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</si>
  <si>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</si>
  <si>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</si>
  <si>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</si>
  <si>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</si>
  <si>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</si>
  <si>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</si>
  <si>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</si>
  <si>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</si>
  <si>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</si>
  <si>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</si>
  <si>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</si>
  <si>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</si>
  <si>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</si>
  <si>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</si>
  <si>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</si>
  <si>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</si>
  <si>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</si>
  <si>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</si>
  <si>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</si>
  <si>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</si>
  <si>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</si>
  <si>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</si>
  <si>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</si>
  <si>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</si>
  <si>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</si>
  <si>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</si>
  <si>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</si>
  <si>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</si>
  <si>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</si>
  <si>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</si>
  <si>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</si>
  <si>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</si>
  <si>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</si>
  <si>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</si>
  <si>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</si>
  <si>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</si>
  <si>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</si>
  <si>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</si>
  <si>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</si>
  <si>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</si>
  <si>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</si>
  <si>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</si>
  <si>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</si>
  <si>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</si>
  <si>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</si>
  <si>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</si>
  <si>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</si>
  <si>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</si>
  <si>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</si>
  <si>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</si>
  <si>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</si>
  <si>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</si>
  <si>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</si>
  <si>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</si>
  <si>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</si>
  <si>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</si>
  <si>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</si>
  <si>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</si>
  <si>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</si>
  <si>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</si>
  <si>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</si>
  <si>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</si>
  <si>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</si>
  <si>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</si>
  <si>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</si>
  <si>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</si>
  <si>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</si>
  <si>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</si>
  <si>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</si>
  <si>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</si>
  <si>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</si>
  <si>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</si>
  <si>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</si>
  <si>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</si>
  <si>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</si>
  <si>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</si>
  <si>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</si>
  <si>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</si>
  <si>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</si>
  <si>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</si>
  <si>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</si>
  <si>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</si>
  <si>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</si>
  <si>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</si>
  <si>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</si>
  <si>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</si>
  <si>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</si>
  <si>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</si>
  <si>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</si>
  <si>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</si>
  <si>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</si>
  <si>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</si>
  <si>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</si>
  <si>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</si>
  <si>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</si>
  <si>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</si>
  <si>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</si>
  <si>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</si>
  <si>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</si>
  <si>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</si>
  <si>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</si>
  <si>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</si>
  <si>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</si>
  <si>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</si>
  <si>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</si>
  <si>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</si>
  <si>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</si>
  <si>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</si>
  <si>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</si>
  <si>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</si>
  <si>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</si>
  <si>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</si>
  <si>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</si>
  <si>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</si>
  <si>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</si>
  <si>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</si>
  <si>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</si>
  <si>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</si>
  <si>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</si>
  <si>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</si>
  <si>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</si>
  <si>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</si>
  <si>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</si>
  <si>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</si>
  <si>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</si>
  <si>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</si>
  <si>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</si>
  <si>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</si>
  <si>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</si>
  <si>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</si>
  <si>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簡易水道事業特別会計</t>
  </si>
  <si>
    <t>国民健康保険事業特別会計</t>
  </si>
  <si>
    <t>後期高齢者医療特別会計</t>
  </si>
  <si>
    <t>その他会計（赤字）</t>
  </si>
  <si>
    <t>その他会計（黒字）</t>
  </si>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</sst>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68879</c:v>
                </c:pt>
                <c:pt idx="1">
                  <c:v>159336</c:v>
                </c:pt>
                <c:pt idx="2">
                  <c:v>140330</c:v>
                </c:pt>
                <c:pt idx="3">
                  <c:v>56965</c:v>
                </c:pt>
                <c:pt idx="4">
                  <c:v>202863</c:v>
                </c:pt>
              </c:numCache>
            </c:numRef>
          </c:val>
          <c:smooth val="0"/>
        </c:ser>
        <c:dLbls>
          <c:showLegendKey val="0"/>
          <c:showVal val="0"/>
          <c:showCatName val="0"/>
          <c:showSerName val="0"/>
          <c:showPercent val="0"/>
          <c:showBubbleSize val="0"/>
        </c:dLbls>
        <c:marker val="1"/>
        <c:smooth val="0"/>
        <c:axId val="149670912"/>
        <c:axId val="149673088"/>
      </c:lineChart>
      <c:catAx>
        <c:axId val="1496709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673088"/>
        <c:crosses val="autoZero"/>
        <c:auto val="1"/>
        <c:lblAlgn val="ctr"/>
        <c:lblOffset val="100"/>
        <c:tickLblSkip val="1"/>
        <c:tickMarkSkip val="1"/>
        <c:noMultiLvlLbl val="0"/>
      </c:catAx>
      <c:valAx>
        <c:axId val="14967308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670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0.84</c:v>
                </c:pt>
                <c:pt idx="1">
                  <c:v>1.05</c:v>
                </c:pt>
                <c:pt idx="2">
                  <c:v>1.1100000000000001</c:v>
                </c:pt>
                <c:pt idx="3">
                  <c:v>0.79</c:v>
                </c:pt>
                <c:pt idx="4">
                  <c:v>1.44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21.8</c:v>
                </c:pt>
                <c:pt idx="1">
                  <c:v>28.07</c:v>
                </c:pt>
                <c:pt idx="2">
                  <c:v>32.22</c:v>
                </c:pt>
                <c:pt idx="3">
                  <c:v>31.83</c:v>
                </c:pt>
                <c:pt idx="4">
                  <c:v>32.72</c:v>
                </c:pt>
              </c:numCache>
            </c:numRef>
          </c:val>
        </c:ser>
        <c:dLbls>
          <c:showLegendKey val="0"/>
          <c:showVal val="0"/>
          <c:showCatName val="0"/>
          <c:showSerName val="0"/>
          <c:showPercent val="0"/>
          <c:showBubbleSize val="0"/>
        </c:dLbls>
        <c:gapWidth val="250"/>
        <c:overlap val="100"/>
        <c:axId val="146355328"/>
        <c:axId val="146357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9.89</c:v>
                </c:pt>
                <c:pt idx="1">
                  <c:v>8.19</c:v>
                </c:pt>
                <c:pt idx="2">
                  <c:v>4.66</c:v>
                </c:pt>
                <c:pt idx="3">
                  <c:v>3.51</c:v>
                </c:pt>
                <c:pt idx="4">
                  <c:v>0.63</c:v>
                </c:pt>
              </c:numCache>
            </c:numRef>
          </c:val>
          <c:smooth val="0"/>
        </c:ser>
        <c:dLbls>
          <c:showLegendKey val="0"/>
          <c:showVal val="0"/>
          <c:showCatName val="0"/>
          <c:showSerName val="0"/>
          <c:showPercent val="0"/>
          <c:showBubbleSize val="0"/>
        </c:dLbls>
        <c:marker val="1"/>
        <c:smooth val="0"/>
        <c:axId val="146355328"/>
        <c:axId val="146357248"/>
      </c:lineChart>
      <c:catAx>
        <c:axId val="14635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357248"/>
        <c:crosses val="autoZero"/>
        <c:auto val="1"/>
        <c:lblAlgn val="ctr"/>
        <c:lblOffset val="100"/>
        <c:tickLblSkip val="1"/>
        <c:tickMarkSkip val="1"/>
        <c:noMultiLvlLbl val="0"/>
      </c:catAx>
      <c:valAx>
        <c:axId val="146357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35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0.02</c:v>
                </c:pt>
                <c:pt idx="2">
                  <c:v>#N/A</c:v>
                </c:pt>
                <c:pt idx="3">
                  <c:v>0.01</c:v>
                </c:pt>
                <c:pt idx="4">
                  <c:v>#N/A</c:v>
                </c:pt>
                <c:pt idx="5">
                  <c:v>0.01</c:v>
                </c:pt>
                <c:pt idx="6">
                  <c:v>#N/A</c:v>
                </c:pt>
                <c:pt idx="7">
                  <c:v>0</c:v>
                </c:pt>
                <c:pt idx="8">
                  <c:v>#N/A</c:v>
                </c:pt>
                <c:pt idx="9">
                  <c:v>0</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0.13</c:v>
                </c:pt>
                <c:pt idx="2">
                  <c:v>#N/A</c:v>
                </c:pt>
                <c:pt idx="3">
                  <c:v>0.04</c:v>
                </c:pt>
                <c:pt idx="4">
                  <c:v>#N/A</c:v>
                </c:pt>
                <c:pt idx="5">
                  <c:v>0.14000000000000001</c:v>
                </c:pt>
                <c:pt idx="6">
                  <c:v>#N/A</c:v>
                </c:pt>
                <c:pt idx="7">
                  <c:v>0.15</c:v>
                </c:pt>
                <c:pt idx="8">
                  <c:v>#N/A</c:v>
                </c:pt>
                <c:pt idx="9">
                  <c:v>0.02</c:v>
                </c:pt>
              </c:numCache>
            </c:numRef>
          </c:val>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0.05</c:v>
                </c:pt>
                <c:pt idx="2">
                  <c:v>#N/A</c:v>
                </c:pt>
                <c:pt idx="3">
                  <c:v>0.2</c:v>
                </c:pt>
                <c:pt idx="4">
                  <c:v>#N/A</c:v>
                </c:pt>
                <c:pt idx="5">
                  <c:v>0.04</c:v>
                </c:pt>
                <c:pt idx="6">
                  <c:v>#N/A</c:v>
                </c:pt>
                <c:pt idx="7">
                  <c:v>0.03</c:v>
                </c:pt>
                <c:pt idx="8">
                  <c:v>#N/A</c:v>
                </c:pt>
                <c:pt idx="9">
                  <c:v>0.03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0.83</c:v>
                </c:pt>
                <c:pt idx="2">
                  <c:v>#N/A</c:v>
                </c:pt>
                <c:pt idx="3">
                  <c:v>1.05</c:v>
                </c:pt>
                <c:pt idx="4">
                  <c:v>#N/A</c:v>
                </c:pt>
                <c:pt idx="5">
                  <c:v>1.1100000000000001</c:v>
                </c:pt>
                <c:pt idx="6">
                  <c:v>#N/A</c:v>
                </c:pt>
                <c:pt idx="7">
                  <c:v>0.79</c:v>
                </c:pt>
                <c:pt idx="8">
                  <c:v>#N/A</c:v>
                </c:pt>
                <c:pt idx="9">
                  <c:v>1.43</c:v>
                </c:pt>
              </c:numCache>
            </c:numRef>
          </c:val>
        </c:ser>
        <c:dLbls>
          <c:showLegendKey val="0"/>
          <c:showVal val="0"/>
          <c:showCatName val="0"/>
          <c:showSerName val="0"/>
          <c:showPercent val="0"/>
          <c:showBubbleSize val="0"/>
        </c:dLbls>
        <c:gapWidth val="150"/>
        <c:overlap val="100"/>
        <c:axId val="150748544"/>
        <c:axId val="150758528"/>
      </c:barChart>
      <c:catAx>
        <c:axId val="15074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758528"/>
        <c:crosses val="autoZero"/>
        <c:auto val="1"/>
        <c:lblAlgn val="ctr"/>
        <c:lblOffset val="100"/>
        <c:tickLblSkip val="1"/>
        <c:tickMarkSkip val="1"/>
        <c:noMultiLvlLbl val="0"/>
      </c:catAx>
      <c:valAx>
        <c:axId val="150758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748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457</c:v>
                </c:pt>
                <c:pt idx="5">
                  <c:v>451</c:v>
                </c:pt>
                <c:pt idx="8">
                  <c:v>370</c:v>
                </c:pt>
                <c:pt idx="11">
                  <c:v>400</c:v>
                </c:pt>
                <c:pt idx="14">
                  <c:v>416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37</c:v>
                </c:pt>
                <c:pt idx="3">
                  <c:v>37</c:v>
                </c:pt>
                <c:pt idx="6">
                  <c:v>39</c:v>
                </c:pt>
                <c:pt idx="9">
                  <c:v>38</c:v>
                </c:pt>
                <c:pt idx="12">
                  <c:v>38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17</c:v>
                </c:pt>
                <c:pt idx="3">
                  <c:v>16</c:v>
                </c:pt>
                <c:pt idx="6">
                  <c:v>17</c:v>
                </c:pt>
                <c:pt idx="9">
                  <c:v>17</c:v>
                </c:pt>
                <c:pt idx="12">
                  <c:v>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48</c:v>
                </c:pt>
                <c:pt idx="3">
                  <c:v>71</c:v>
                </c:pt>
                <c:pt idx="6">
                  <c:v>62</c:v>
                </c:pt>
                <c:pt idx="9">
                  <c:v>67</c:v>
                </c:pt>
                <c:pt idx="12">
                  <c:v>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667</c:v>
                </c:pt>
                <c:pt idx="3">
                  <c:v>644</c:v>
                </c:pt>
                <c:pt idx="6">
                  <c:v>496</c:v>
                </c:pt>
                <c:pt idx="9">
                  <c:v>492</c:v>
                </c:pt>
                <c:pt idx="12">
                  <c:v>469</c:v>
                </c:pt>
              </c:numCache>
            </c:numRef>
          </c:val>
        </c:ser>
        <c:dLbls>
          <c:showLegendKey val="0"/>
          <c:showVal val="0"/>
          <c:showCatName val="0"/>
          <c:showSerName val="0"/>
          <c:showPercent val="0"/>
          <c:showBubbleSize val="0"/>
        </c:dLbls>
        <c:gapWidth val="100"/>
        <c:overlap val="100"/>
        <c:axId val="150889600"/>
        <c:axId val="150891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312</c:v>
                </c:pt>
                <c:pt idx="2">
                  <c:v>#N/A</c:v>
                </c:pt>
                <c:pt idx="3">
                  <c:v>#N/A</c:v>
                </c:pt>
                <c:pt idx="4">
                  <c:v>317</c:v>
                </c:pt>
                <c:pt idx="5">
                  <c:v>#N/A</c:v>
                </c:pt>
                <c:pt idx="6">
                  <c:v>#N/A</c:v>
                </c:pt>
                <c:pt idx="7">
                  <c:v>244</c:v>
                </c:pt>
                <c:pt idx="8">
                  <c:v>#N/A</c:v>
                </c:pt>
                <c:pt idx="9">
                  <c:v>#N/A</c:v>
                </c:pt>
                <c:pt idx="10">
                  <c:v>214</c:v>
                </c:pt>
                <c:pt idx="11">
                  <c:v>#N/A</c:v>
                </c:pt>
                <c:pt idx="12">
                  <c:v>#N/A</c:v>
                </c:pt>
                <c:pt idx="13">
                  <c:v>191</c:v>
                </c:pt>
                <c:pt idx="14">
                  <c:v>#N/A</c:v>
                </c:pt>
              </c:numCache>
            </c:numRef>
          </c:val>
          <c:smooth val="0"/>
        </c:ser>
        <c:dLbls>
          <c:showLegendKey val="0"/>
          <c:showVal val="0"/>
          <c:showCatName val="0"/>
          <c:showSerName val="0"/>
          <c:showPercent val="0"/>
          <c:showBubbleSize val="0"/>
        </c:dLbls>
        <c:marker val="1"/>
        <c:smooth val="0"/>
        <c:axId val="150889600"/>
        <c:axId val="150891520"/>
      </c:lineChart>
      <c:catAx>
        <c:axId val="15088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891520"/>
        <c:crosses val="autoZero"/>
        <c:auto val="1"/>
        <c:lblAlgn val="ctr"/>
        <c:lblOffset val="100"/>
        <c:tickLblSkip val="1"/>
        <c:tickMarkSkip val="1"/>
        <c:noMultiLvlLbl val="0"/>
      </c:catAx>
      <c:valAx>
        <c:axId val="150891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889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2922</c:v>
                </c:pt>
                <c:pt idx="5">
                  <c:v>2894</c:v>
                </c:pt>
                <c:pt idx="8">
                  <c:v>2972</c:v>
                </c:pt>
                <c:pt idx="11">
                  <c:v>2942</c:v>
                </c:pt>
                <c:pt idx="14">
                  <c:v>3015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837</c:v>
                </c:pt>
                <c:pt idx="5">
                  <c:v>846</c:v>
                </c:pt>
                <c:pt idx="8">
                  <c:v>915</c:v>
                </c:pt>
                <c:pt idx="11">
                  <c:v>889</c:v>
                </c:pt>
                <c:pt idx="14">
                  <c:v>946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961</c:v>
                </c:pt>
                <c:pt idx="5">
                  <c:v>1114</c:v>
                </c:pt>
                <c:pt idx="8">
                  <c:v>1322</c:v>
                </c:pt>
                <c:pt idx="11">
                  <c:v>1512</c:v>
                </c:pt>
                <c:pt idx="14">
                  <c:v>1540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860</c:v>
                </c:pt>
                <c:pt idx="3">
                  <c:v>844</c:v>
                </c:pt>
                <c:pt idx="6">
                  <c:v>881</c:v>
                </c:pt>
                <c:pt idx="9">
                  <c:v>800</c:v>
                </c:pt>
                <c:pt idx="12">
                  <c:v>759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199</c:v>
                </c:pt>
                <c:pt idx="3">
                  <c:v>189</c:v>
                </c:pt>
                <c:pt idx="6">
                  <c:v>218</c:v>
                </c:pt>
                <c:pt idx="9">
                  <c:v>206</c:v>
                </c:pt>
                <c:pt idx="12">
                  <c:v>222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598</c:v>
                </c:pt>
                <c:pt idx="3">
                  <c:v>862</c:v>
                </c:pt>
                <c:pt idx="6">
                  <c:v>1188</c:v>
                </c:pt>
                <c:pt idx="9">
                  <c:v>1257</c:v>
                </c:pt>
                <c:pt idx="12">
                  <c:v>1148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164</c:v>
                </c:pt>
                <c:pt idx="3">
                  <c:v>133</c:v>
                </c:pt>
                <c:pt idx="6">
                  <c:v>102</c:v>
                </c:pt>
                <c:pt idx="9">
                  <c:v>69</c:v>
                </c:pt>
                <c:pt idx="12">
                  <c:v>35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4132</c:v>
                </c:pt>
                <c:pt idx="3">
                  <c:v>3978</c:v>
                </c:pt>
                <c:pt idx="6">
                  <c:v>3998</c:v>
                </c:pt>
                <c:pt idx="9">
                  <c:v>3740</c:v>
                </c:pt>
                <c:pt idx="12">
                  <c:v>3838</c:v>
                </c:pt>
              </c:numCache>
            </c:numRef>
          </c:val>
        </c:ser>
        <c:dLbls>
          <c:showLegendKey val="0"/>
          <c:showVal val="0"/>
          <c:showCatName val="0"/>
          <c:showSerName val="0"/>
          <c:showPercent val="0"/>
          <c:showBubbleSize val="0"/>
        </c:dLbls>
        <c:gapWidth val="100"/>
        <c:overlap val="100"/>
        <c:axId val="151106688"/>
        <c:axId val="151108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1233</c:v>
                </c:pt>
                <c:pt idx="2">
                  <c:v>#N/A</c:v>
                </c:pt>
                <c:pt idx="3">
                  <c:v>#N/A</c:v>
                </c:pt>
                <c:pt idx="4">
                  <c:v>1153</c:v>
                </c:pt>
                <c:pt idx="5">
                  <c:v>#N/A</c:v>
                </c:pt>
                <c:pt idx="6">
                  <c:v>#N/A</c:v>
                </c:pt>
                <c:pt idx="7">
                  <c:v>1178</c:v>
                </c:pt>
                <c:pt idx="8">
                  <c:v>#N/A</c:v>
                </c:pt>
                <c:pt idx="9">
                  <c:v>#N/A</c:v>
                </c:pt>
                <c:pt idx="10">
                  <c:v>729</c:v>
                </c:pt>
                <c:pt idx="11">
                  <c:v>#N/A</c:v>
                </c:pt>
                <c:pt idx="12">
                  <c:v>#N/A</c:v>
                </c:pt>
                <c:pt idx="13">
                  <c:v>501</c:v>
                </c:pt>
                <c:pt idx="14">
                  <c:v>#N/A</c:v>
                </c:pt>
              </c:numCache>
            </c:numRef>
          </c:val>
          <c:smooth val="0"/>
        </c:ser>
        <c:dLbls>
          <c:showLegendKey val="0"/>
          <c:showVal val="0"/>
          <c:showCatName val="0"/>
          <c:showSerName val="0"/>
          <c:showPercent val="0"/>
          <c:showBubbleSize val="0"/>
        </c:dLbls>
        <c:marker val="1"/>
        <c:smooth val="0"/>
        <c:axId val="151106688"/>
        <c:axId val="151108608"/>
      </c:lineChart>
      <c:catAx>
        <c:axId val="151106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1108608"/>
        <c:crosses val="autoZero"/>
        <c:auto val="1"/>
        <c:lblAlgn val="ctr"/>
        <c:lblOffset val="100"/>
        <c:tickLblSkip val="1"/>
        <c:tickMarkSkip val="1"/>
        <c:noMultiLvlLbl val="0"/>
      </c:catAx>
      <c:valAx>
        <c:axId val="151108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106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北海道仁木町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3,518
3,501
167.96
3,647,709
3,615,799
31,409
2,185,980
3,838,430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27.4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人口減少や全国平均を上回る高齢化率に加え、町内に中心となる産業がないこと等により、財政基盤が弱く、類似団体の平均より若干下回っている。</a:t>
          </a:r>
          <a:endParaRPr kumimoji="1" lang="en-US" altLang="ja-JP" sz="1300" baseline="0">
            <a:latin typeface="ＭＳ Ｐゴシック"/>
          </a:endParaRPr>
        </a:p>
        <a:p>
          <a:r>
            <a:rPr kumimoji="1" lang="ja-JP" altLang="en-US" sz="1300" baseline="0">
              <a:latin typeface="ＭＳ Ｐゴシック"/>
            </a:rPr>
            <a:t>　事務事業の見直しによる歳出削減を行い、活力あるまちづくりを展開しつつ、行政の効率化に努めることにより、財政の健全化を図る。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61685</xdr:rowOff>
    </xdr:to>
    <xdr:cxnSp macro="">
      <xdr:nvCxnSpPr>
        <xdr:cNvPr id="68" name="直線コネクタ 67"/>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61685</xdr:rowOff>
    </xdr:to>
    <xdr:cxnSp macro="">
      <xdr:nvCxnSpPr>
        <xdr:cNvPr id="71" name="直線コネクタ 70"/>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61685</xdr:rowOff>
    </xdr:to>
    <xdr:cxnSp macro="">
      <xdr:nvCxnSpPr>
        <xdr:cNvPr id="74" name="直線コネクタ 73"/>
        <xdr:cNvCxnSpPr/>
      </xdr:nvCxnSpPr>
      <xdr:spPr>
        <a:xfrm>
          <a:off x="2336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7" name="直線コネクタ 76"/>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1" name="テキスト ボックス 80"/>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7" name="円/楕円 86"/>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154412</xdr:rowOff>
    </xdr:from>
    <xdr:ext cx="762000" cy="259045"/>
    <xdr:sp macro="" textlink="">
      <xdr:nvSpPr>
        <xdr:cNvPr id="88" name="財政力該当値テキスト"/>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89" name="円/楕円 88"/>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0" name="テキスト ボックス 89"/>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1" name="円/楕円 90"/>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2" name="テキスト ボックス 91"/>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3" name="円/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5" name="円/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6" name="テキスト ボックス 95"/>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普通交付税の減による経常一般財源等の減が、昨年度と比較して</a:t>
          </a:r>
          <a:r>
            <a:rPr kumimoji="1" lang="en-US" altLang="ja-JP" sz="1300">
              <a:latin typeface="ＭＳ Ｐゴシック"/>
            </a:rPr>
            <a:t>2.1</a:t>
          </a:r>
          <a:r>
            <a:rPr kumimoji="1" lang="ja-JP" altLang="en-US" sz="1300">
              <a:latin typeface="ＭＳ Ｐゴシック"/>
            </a:rPr>
            <a:t>ポイント増となった主な要因である。</a:t>
          </a:r>
          <a:endParaRPr kumimoji="1" lang="en-US" altLang="ja-JP" sz="1300">
            <a:latin typeface="ＭＳ Ｐゴシック"/>
          </a:endParaRPr>
        </a:p>
        <a:p>
          <a:r>
            <a:rPr kumimoji="1" lang="ja-JP" altLang="en-US" sz="1300">
              <a:latin typeface="ＭＳ Ｐゴシック"/>
            </a:rPr>
            <a:t>　類似団体平均と比較すると、公債費は</a:t>
          </a:r>
          <a:r>
            <a:rPr kumimoji="1" lang="ja-JP" altLang="ja-JP" sz="1300">
              <a:solidFill>
                <a:schemeClr val="dk1"/>
              </a:solidFill>
              <a:effectLst/>
              <a:latin typeface="+mn-lt"/>
              <a:ea typeface="+mn-ea"/>
              <a:cs typeface="+mn-cs"/>
            </a:rPr>
            <a:t>地方債の抑制等により</a:t>
          </a:r>
          <a:r>
            <a:rPr kumimoji="1" lang="ja-JP" altLang="en-US" sz="1300">
              <a:latin typeface="ＭＳ Ｐゴシック"/>
            </a:rPr>
            <a:t>類似団体平均と同水準まで改善しているが、他会計の繰出金や維持補修費、扶助費については大きく上回っており、年々増加傾向にあることから、これらの経費を中心に全体的な経費削減を行い、類似団体平均まで改善するよう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62</xdr:row>
      <xdr:rowOff>140970</xdr:rowOff>
    </xdr:to>
    <xdr:cxnSp macro="">
      <xdr:nvCxnSpPr>
        <xdr:cNvPr id="133" name="直線コネクタ 132"/>
        <xdr:cNvCxnSpPr/>
      </xdr:nvCxnSpPr>
      <xdr:spPr>
        <a:xfrm>
          <a:off x="4114800" y="106984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23965</xdr:rowOff>
    </xdr:from>
    <xdr:ext cx="762000" cy="259045"/>
    <xdr:sp macro="" textlink="">
      <xdr:nvSpPr>
        <xdr:cNvPr id="134" name="財政構造の弾力性平均値テキスト"/>
        <xdr:cNvSpPr txBox="1"/>
      </xdr:nvSpPr>
      <xdr:spPr>
        <a:xfrm>
          <a:off x="5041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62</xdr:row>
      <xdr:rowOff>75474</xdr:rowOff>
    </xdr:to>
    <xdr:cxnSp macro="">
      <xdr:nvCxnSpPr>
        <xdr:cNvPr id="136" name="直線コネクタ 135"/>
        <xdr:cNvCxnSpPr/>
      </xdr:nvCxnSpPr>
      <xdr:spPr>
        <a:xfrm flipV="1">
          <a:off x="3225800" y="1069848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38" name="テキスト ボックス 137"/>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75474</xdr:rowOff>
    </xdr:from>
    <xdr:to>
      <xdr:col>4</xdr:col>
      <xdr:colOff>482600</xdr:colOff>
      <xdr:row>62</xdr:row>
      <xdr:rowOff>130628</xdr:rowOff>
    </xdr:to>
    <xdr:cxnSp macro="">
      <xdr:nvCxnSpPr>
        <xdr:cNvPr id="139" name="直線コネクタ 138"/>
        <xdr:cNvCxnSpPr/>
      </xdr:nvCxnSpPr>
      <xdr:spPr>
        <a:xfrm flipV="1">
          <a:off x="2336800" y="10705374"/>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5460</xdr:rowOff>
    </xdr:from>
    <xdr:ext cx="762000" cy="259045"/>
    <xdr:sp macro="" textlink="">
      <xdr:nvSpPr>
        <xdr:cNvPr id="141" name="テキスト ボックス 140"/>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130628</xdr:rowOff>
    </xdr:from>
    <xdr:to>
      <xdr:col>3</xdr:col>
      <xdr:colOff>279400</xdr:colOff>
      <xdr:row>62</xdr:row>
      <xdr:rowOff>137523</xdr:rowOff>
    </xdr:to>
    <xdr:cxnSp macro="">
      <xdr:nvCxnSpPr>
        <xdr:cNvPr id="142" name="直線コネクタ 141"/>
        <xdr:cNvCxnSpPr/>
      </xdr:nvCxnSpPr>
      <xdr:spPr>
        <a:xfrm flipV="1">
          <a:off x="1447800" y="1076052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145886</xdr:rowOff>
    </xdr:from>
    <xdr:ext cx="762000" cy="259045"/>
    <xdr:sp macro="" textlink="">
      <xdr:nvSpPr>
        <xdr:cNvPr id="146" name="テキスト ボックス 145"/>
        <xdr:cNvSpPr txBox="1"/>
      </xdr:nvSpPr>
      <xdr:spPr>
        <a:xfrm>
          <a:off x="1066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52" name="円/楕円 151"/>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62247</xdr:rowOff>
    </xdr:from>
    <xdr:ext cx="762000" cy="259045"/>
    <xdr:sp macro="" textlink="">
      <xdr:nvSpPr>
        <xdr:cNvPr id="153" name="財政構造の弾力性該当値テキスト"/>
        <xdr:cNvSpPr txBox="1"/>
      </xdr:nvSpPr>
      <xdr:spPr>
        <a:xfrm>
          <a:off x="5041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54" name="円/楕円 153"/>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55" name="テキスト ボックス 154"/>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24674</xdr:rowOff>
    </xdr:from>
    <xdr:to>
      <xdr:col>4</xdr:col>
      <xdr:colOff>533400</xdr:colOff>
      <xdr:row>62</xdr:row>
      <xdr:rowOff>126274</xdr:rowOff>
    </xdr:to>
    <xdr:sp macro="" textlink="">
      <xdr:nvSpPr>
        <xdr:cNvPr id="156" name="円/楕円 155"/>
        <xdr:cNvSpPr/>
      </xdr:nvSpPr>
      <xdr:spPr>
        <a:xfrm>
          <a:off x="3175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111051</xdr:rowOff>
    </xdr:from>
    <xdr:ext cx="762000" cy="259045"/>
    <xdr:sp macro="" textlink="">
      <xdr:nvSpPr>
        <xdr:cNvPr id="157" name="テキスト ボックス 156"/>
        <xdr:cNvSpPr txBox="1"/>
      </xdr:nvSpPr>
      <xdr:spPr>
        <a:xfrm>
          <a:off x="28448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79828</xdr:rowOff>
    </xdr:from>
    <xdr:to>
      <xdr:col>3</xdr:col>
      <xdr:colOff>330200</xdr:colOff>
      <xdr:row>63</xdr:row>
      <xdr:rowOff>9978</xdr:rowOff>
    </xdr:to>
    <xdr:sp macro="" textlink="">
      <xdr:nvSpPr>
        <xdr:cNvPr id="158" name="円/楕円 157"/>
        <xdr:cNvSpPr/>
      </xdr:nvSpPr>
      <xdr:spPr>
        <a:xfrm>
          <a:off x="2286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166205</xdr:rowOff>
    </xdr:from>
    <xdr:ext cx="762000" cy="259045"/>
    <xdr:sp macro="" textlink="">
      <xdr:nvSpPr>
        <xdr:cNvPr id="159" name="テキスト ボックス 158"/>
        <xdr:cNvSpPr txBox="1"/>
      </xdr:nvSpPr>
      <xdr:spPr>
        <a:xfrm>
          <a:off x="1955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86723</xdr:rowOff>
    </xdr:from>
    <xdr:to>
      <xdr:col>2</xdr:col>
      <xdr:colOff>127000</xdr:colOff>
      <xdr:row>63</xdr:row>
      <xdr:rowOff>16873</xdr:rowOff>
    </xdr:to>
    <xdr:sp macro="" textlink="">
      <xdr:nvSpPr>
        <xdr:cNvPr id="160" name="円/楕円 159"/>
        <xdr:cNvSpPr/>
      </xdr:nvSpPr>
      <xdr:spPr>
        <a:xfrm>
          <a:off x="1397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1650</xdr:rowOff>
    </xdr:from>
    <xdr:ext cx="762000" cy="259045"/>
    <xdr:sp macro="" textlink="">
      <xdr:nvSpPr>
        <xdr:cNvPr id="161" name="テキスト ボックス 160"/>
        <xdr:cNvSpPr txBox="1"/>
      </xdr:nvSpPr>
      <xdr:spPr>
        <a:xfrm>
          <a:off x="1066800" y="1080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[299,319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消費税や労務単価の引上げによる物件費の増が、昨年度と比較して</a:t>
          </a:r>
          <a:r>
            <a:rPr kumimoji="1" lang="en-US" altLang="ja-JP" sz="1300">
              <a:latin typeface="ＭＳ Ｐゴシック"/>
            </a:rPr>
            <a:t>32,532</a:t>
          </a:r>
          <a:r>
            <a:rPr kumimoji="1" lang="ja-JP" altLang="en-US" sz="1300">
              <a:latin typeface="ＭＳ Ｐゴシック"/>
            </a:rPr>
            <a:t>円増となった主な要因である。</a:t>
          </a:r>
          <a:endParaRPr kumimoji="1" lang="en-US" altLang="ja-JP" sz="1300">
            <a:latin typeface="ＭＳ Ｐゴシック"/>
          </a:endParaRPr>
        </a:p>
        <a:p>
          <a:r>
            <a:rPr kumimoji="1" lang="ja-JP" altLang="en-US" sz="1300">
              <a:latin typeface="ＭＳ Ｐゴシック"/>
            </a:rPr>
            <a:t>　類似団体平均と比較すると決算額は低くなっており、その要因として、ごみ処理業務や消防業務を一部事務組合で行っていることが挙げられる。</a:t>
          </a:r>
          <a:endParaRPr kumimoji="1" lang="en-US" altLang="ja-JP" sz="1300">
            <a:latin typeface="ＭＳ Ｐゴシック"/>
          </a:endParaRPr>
        </a:p>
        <a:p>
          <a:r>
            <a:rPr kumimoji="1" lang="ja-JP" altLang="en-US" sz="1300">
              <a:latin typeface="ＭＳ Ｐゴシック"/>
            </a:rPr>
            <a:t>　しかし、一部事務組合の負担金や公営企業会計への繰出金のうち、人件費や物件費に充てた費用を合計すると、１人あたりの負担額は大幅に増となることから、これらの経費を抑制することが必要となる。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99409</xdr:rowOff>
    </xdr:from>
    <xdr:to>
      <xdr:col>7</xdr:col>
      <xdr:colOff>152400</xdr:colOff>
      <xdr:row>82</xdr:row>
      <xdr:rowOff>143021</xdr:rowOff>
    </xdr:to>
    <xdr:cxnSp macro="">
      <xdr:nvCxnSpPr>
        <xdr:cNvPr id="195" name="直線コネクタ 194"/>
        <xdr:cNvCxnSpPr/>
      </xdr:nvCxnSpPr>
      <xdr:spPr>
        <a:xfrm>
          <a:off x="4114800" y="14158309"/>
          <a:ext cx="838200" cy="4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86190</xdr:rowOff>
    </xdr:from>
    <xdr:to>
      <xdr:col>6</xdr:col>
      <xdr:colOff>0</xdr:colOff>
      <xdr:row>82</xdr:row>
      <xdr:rowOff>99409</xdr:rowOff>
    </xdr:to>
    <xdr:cxnSp macro="">
      <xdr:nvCxnSpPr>
        <xdr:cNvPr id="198" name="直線コネクタ 197"/>
        <xdr:cNvCxnSpPr/>
      </xdr:nvCxnSpPr>
      <xdr:spPr>
        <a:xfrm>
          <a:off x="3225800" y="14145090"/>
          <a:ext cx="889000" cy="1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81926</xdr:rowOff>
    </xdr:from>
    <xdr:ext cx="736600" cy="259045"/>
    <xdr:sp macro="" textlink="">
      <xdr:nvSpPr>
        <xdr:cNvPr id="200" name="テキスト ボックス 199"/>
        <xdr:cNvSpPr txBox="1"/>
      </xdr:nvSpPr>
      <xdr:spPr>
        <a:xfrm>
          <a:off x="3733800" y="143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73439</xdr:rowOff>
    </xdr:from>
    <xdr:to>
      <xdr:col>4</xdr:col>
      <xdr:colOff>482600</xdr:colOff>
      <xdr:row>82</xdr:row>
      <xdr:rowOff>86190</xdr:rowOff>
    </xdr:to>
    <xdr:cxnSp macro="">
      <xdr:nvCxnSpPr>
        <xdr:cNvPr id="201" name="直線コネクタ 200"/>
        <xdr:cNvCxnSpPr/>
      </xdr:nvCxnSpPr>
      <xdr:spPr>
        <a:xfrm>
          <a:off x="2336800" y="14132339"/>
          <a:ext cx="8890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61703</xdr:rowOff>
    </xdr:from>
    <xdr:to>
      <xdr:col>3</xdr:col>
      <xdr:colOff>279400</xdr:colOff>
      <xdr:row>82</xdr:row>
      <xdr:rowOff>73439</xdr:rowOff>
    </xdr:to>
    <xdr:cxnSp macro="">
      <xdr:nvCxnSpPr>
        <xdr:cNvPr id="204" name="直線コネクタ 203"/>
        <xdr:cNvCxnSpPr/>
      </xdr:nvCxnSpPr>
      <xdr:spPr>
        <a:xfrm>
          <a:off x="1447800" y="14120603"/>
          <a:ext cx="889000" cy="1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61534</xdr:rowOff>
    </xdr:from>
    <xdr:ext cx="762000" cy="259045"/>
    <xdr:sp macro="" textlink="">
      <xdr:nvSpPr>
        <xdr:cNvPr id="206" name="テキスト ボックス 205"/>
        <xdr:cNvSpPr txBox="1"/>
      </xdr:nvSpPr>
      <xdr:spPr>
        <a:xfrm>
          <a:off x="1955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42722</xdr:rowOff>
    </xdr:from>
    <xdr:ext cx="762000" cy="259045"/>
    <xdr:sp macro="" textlink="">
      <xdr:nvSpPr>
        <xdr:cNvPr id="208" name="テキスト ボックス 207"/>
        <xdr:cNvSpPr txBox="1"/>
      </xdr:nvSpPr>
      <xdr:spPr>
        <a:xfrm>
          <a:off x="1066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92221</xdr:rowOff>
    </xdr:from>
    <xdr:to>
      <xdr:col>7</xdr:col>
      <xdr:colOff>203200</xdr:colOff>
      <xdr:row>83</xdr:row>
      <xdr:rowOff>22371</xdr:rowOff>
    </xdr:to>
    <xdr:sp macro="" textlink="">
      <xdr:nvSpPr>
        <xdr:cNvPr id="214" name="円/楕円 213"/>
        <xdr:cNvSpPr/>
      </xdr:nvSpPr>
      <xdr:spPr>
        <a:xfrm>
          <a:off x="4902200" y="1415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108748</xdr:rowOff>
    </xdr:from>
    <xdr:ext cx="762000" cy="259045"/>
    <xdr:sp macro="" textlink="">
      <xdr:nvSpPr>
        <xdr:cNvPr id="215" name="人件費・物件費等の状況該当値テキスト"/>
        <xdr:cNvSpPr txBox="1"/>
      </xdr:nvSpPr>
      <xdr:spPr>
        <a:xfrm>
          <a:off x="5041900" y="1399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299,319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48609</xdr:rowOff>
    </xdr:from>
    <xdr:to>
      <xdr:col>6</xdr:col>
      <xdr:colOff>50800</xdr:colOff>
      <xdr:row>82</xdr:row>
      <xdr:rowOff>150209</xdr:rowOff>
    </xdr:to>
    <xdr:sp macro="" textlink="">
      <xdr:nvSpPr>
        <xdr:cNvPr id="216" name="円/楕円 215"/>
        <xdr:cNvSpPr/>
      </xdr:nvSpPr>
      <xdr:spPr>
        <a:xfrm>
          <a:off x="4064000" y="1410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160386</xdr:rowOff>
    </xdr:from>
    <xdr:ext cx="736600" cy="259045"/>
    <xdr:sp macro="" textlink="">
      <xdr:nvSpPr>
        <xdr:cNvPr id="217" name="テキスト ボックス 216"/>
        <xdr:cNvSpPr txBox="1"/>
      </xdr:nvSpPr>
      <xdr:spPr>
        <a:xfrm>
          <a:off x="3733800" y="1387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266,787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35390</xdr:rowOff>
    </xdr:from>
    <xdr:to>
      <xdr:col>4</xdr:col>
      <xdr:colOff>533400</xdr:colOff>
      <xdr:row>82</xdr:row>
      <xdr:rowOff>136990</xdr:rowOff>
    </xdr:to>
    <xdr:sp macro="" textlink="">
      <xdr:nvSpPr>
        <xdr:cNvPr id="218" name="円/楕円 217"/>
        <xdr:cNvSpPr/>
      </xdr:nvSpPr>
      <xdr:spPr>
        <a:xfrm>
          <a:off x="3175000" y="140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147167</xdr:rowOff>
    </xdr:from>
    <xdr:ext cx="762000" cy="259045"/>
    <xdr:sp macro="" textlink="">
      <xdr:nvSpPr>
        <xdr:cNvPr id="219" name="テキスト ボックス 218"/>
        <xdr:cNvSpPr txBox="1"/>
      </xdr:nvSpPr>
      <xdr:spPr>
        <a:xfrm>
          <a:off x="2844800" y="13863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256,926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22639</xdr:rowOff>
    </xdr:from>
    <xdr:to>
      <xdr:col>3</xdr:col>
      <xdr:colOff>330200</xdr:colOff>
      <xdr:row>82</xdr:row>
      <xdr:rowOff>124239</xdr:rowOff>
    </xdr:to>
    <xdr:sp macro="" textlink="">
      <xdr:nvSpPr>
        <xdr:cNvPr id="220" name="円/楕円 219"/>
        <xdr:cNvSpPr/>
      </xdr:nvSpPr>
      <xdr:spPr>
        <a:xfrm>
          <a:off x="2286000" y="1408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134416</xdr:rowOff>
    </xdr:from>
    <xdr:ext cx="762000" cy="259045"/>
    <xdr:sp macro="" textlink="">
      <xdr:nvSpPr>
        <xdr:cNvPr id="221" name="テキスト ボックス 220"/>
        <xdr:cNvSpPr txBox="1"/>
      </xdr:nvSpPr>
      <xdr:spPr>
        <a:xfrm>
          <a:off x="1955800" y="1385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247,414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10903</xdr:rowOff>
    </xdr:from>
    <xdr:to>
      <xdr:col>2</xdr:col>
      <xdr:colOff>127000</xdr:colOff>
      <xdr:row>82</xdr:row>
      <xdr:rowOff>112503</xdr:rowOff>
    </xdr:to>
    <xdr:sp macro="" textlink="">
      <xdr:nvSpPr>
        <xdr:cNvPr id="222" name="円/楕円 221"/>
        <xdr:cNvSpPr/>
      </xdr:nvSpPr>
      <xdr:spPr>
        <a:xfrm>
          <a:off x="1397000" y="1406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122680</xdr:rowOff>
    </xdr:from>
    <xdr:ext cx="762000" cy="259045"/>
    <xdr:sp macro="" textlink="">
      <xdr:nvSpPr>
        <xdr:cNvPr id="223" name="テキスト ボックス 222"/>
        <xdr:cNvSpPr txBox="1"/>
      </xdr:nvSpPr>
      <xdr:spPr>
        <a:xfrm>
          <a:off x="1066800" y="1383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238,660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50">
              <a:latin typeface="+mn-ea"/>
              <a:ea typeface="+mn-ea"/>
            </a:rPr>
            <a:t>国に準じた給与体系であり、地域給も導入済みであるが、平成</a:t>
          </a:r>
          <a:r>
            <a:rPr kumimoji="1" lang="en-US" altLang="ja-JP" sz="1250">
              <a:latin typeface="+mn-ea"/>
              <a:ea typeface="+mn-ea"/>
            </a:rPr>
            <a:t>20</a:t>
          </a:r>
          <a:r>
            <a:rPr kumimoji="1" lang="ja-JP" altLang="en-US" sz="1250">
              <a:latin typeface="+mn-ea"/>
              <a:ea typeface="+mn-ea"/>
            </a:rPr>
            <a:t>年度から実施していた行財政構造改革プランの終了に基づく職員の給与カット（</a:t>
          </a:r>
          <a:r>
            <a:rPr kumimoji="1" lang="en-US" altLang="ja-JP" sz="1250">
              <a:latin typeface="+mn-ea"/>
              <a:ea typeface="+mn-ea"/>
            </a:rPr>
            <a:t>10</a:t>
          </a:r>
          <a:r>
            <a:rPr kumimoji="1" lang="ja-JP" altLang="en-US" sz="1250">
              <a:latin typeface="+mn-ea"/>
              <a:ea typeface="+mn-ea"/>
            </a:rPr>
            <a:t>％）が平成</a:t>
          </a:r>
          <a:r>
            <a:rPr kumimoji="1" lang="en-US" altLang="ja-JP" sz="1250">
              <a:latin typeface="+mn-ea"/>
              <a:ea typeface="+mn-ea"/>
            </a:rPr>
            <a:t>23</a:t>
          </a:r>
          <a:r>
            <a:rPr kumimoji="1" lang="ja-JP" altLang="en-US" sz="1250">
              <a:latin typeface="+mn-ea"/>
              <a:ea typeface="+mn-ea"/>
            </a:rPr>
            <a:t>年度で終了したことで、前年度同様に類似団体平均を上回った。</a:t>
          </a:r>
          <a:endParaRPr kumimoji="1" lang="en-US" altLang="ja-JP" sz="1250">
            <a:latin typeface="+mn-ea"/>
            <a:ea typeface="+mn-ea"/>
          </a:endParaRPr>
        </a:p>
        <a:p>
          <a:r>
            <a:rPr kumimoji="1" lang="ja-JP" altLang="en-US" sz="1250">
              <a:latin typeface="+mn-ea"/>
              <a:ea typeface="+mn-ea"/>
            </a:rPr>
            <a:t>　一方、国において、平成</a:t>
          </a:r>
          <a:r>
            <a:rPr kumimoji="1" lang="en-US" altLang="ja-JP" sz="1250">
              <a:latin typeface="+mn-ea"/>
              <a:ea typeface="+mn-ea"/>
            </a:rPr>
            <a:t>25</a:t>
          </a:r>
          <a:r>
            <a:rPr kumimoji="1" lang="ja-JP" altLang="en-US" sz="1250">
              <a:latin typeface="+mn-ea"/>
              <a:ea typeface="+mn-ea"/>
            </a:rPr>
            <a:t>年度末で国家公務員の給与カット（</a:t>
          </a:r>
          <a:r>
            <a:rPr kumimoji="1" lang="en-US" altLang="ja-JP" sz="1250">
              <a:latin typeface="+mn-ea"/>
              <a:ea typeface="+mn-ea"/>
            </a:rPr>
            <a:t>7.8</a:t>
          </a:r>
          <a:r>
            <a:rPr kumimoji="1" lang="ja-JP" altLang="en-US" sz="1250">
              <a:latin typeface="+mn-ea"/>
              <a:ea typeface="+mn-ea"/>
            </a:rPr>
            <a:t>％）が終了したことから、昨年と同様に国家公務員の給与水準を下回り、ラスパイレス指数は</a:t>
          </a:r>
          <a:r>
            <a:rPr kumimoji="1" lang="en-US" altLang="ja-JP" sz="1250">
              <a:latin typeface="+mn-ea"/>
              <a:ea typeface="+mn-ea"/>
            </a:rPr>
            <a:t>97.2</a:t>
          </a:r>
          <a:r>
            <a:rPr kumimoji="1" lang="ja-JP" altLang="en-US" sz="1250">
              <a:latin typeface="+mn-ea"/>
              <a:ea typeface="+mn-ea"/>
            </a:rPr>
            <a:t>％となった。</a:t>
          </a:r>
          <a:endParaRPr kumimoji="1" lang="en-US" altLang="ja-JP" sz="1250">
            <a:latin typeface="+mn-ea"/>
            <a:ea typeface="+mn-ea"/>
          </a:endParaRPr>
        </a:p>
        <a:p>
          <a:r>
            <a:rPr kumimoji="1" lang="ja-JP" altLang="en-US" sz="1250">
              <a:latin typeface="+mn-ea"/>
              <a:ea typeface="+mn-ea"/>
            </a:rPr>
            <a:t>　今後、事務事業の見直し等により、類似団体の水準まで低下させるよう努める。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149861</xdr:rowOff>
    </xdr:from>
    <xdr:to>
      <xdr:col>24</xdr:col>
      <xdr:colOff>558800</xdr:colOff>
      <xdr:row>86</xdr:row>
      <xdr:rowOff>169968</xdr:rowOff>
    </xdr:to>
    <xdr:cxnSp macro="">
      <xdr:nvCxnSpPr>
        <xdr:cNvPr id="257" name="直線コネクタ 256"/>
        <xdr:cNvCxnSpPr/>
      </xdr:nvCxnSpPr>
      <xdr:spPr>
        <a:xfrm flipV="1">
          <a:off x="16179800" y="14894561"/>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8"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169968</xdr:rowOff>
    </xdr:from>
    <xdr:to>
      <xdr:col>23</xdr:col>
      <xdr:colOff>406400</xdr:colOff>
      <xdr:row>88</xdr:row>
      <xdr:rowOff>132714</xdr:rowOff>
    </xdr:to>
    <xdr:cxnSp macro="">
      <xdr:nvCxnSpPr>
        <xdr:cNvPr id="260" name="直線コネクタ 259"/>
        <xdr:cNvCxnSpPr/>
      </xdr:nvCxnSpPr>
      <xdr:spPr>
        <a:xfrm flipV="1">
          <a:off x="15290800" y="14914668"/>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62" name="テキスト ボックス 261"/>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132714</xdr:rowOff>
    </xdr:from>
    <xdr:to>
      <xdr:col>22</xdr:col>
      <xdr:colOff>203200</xdr:colOff>
      <xdr:row>88</xdr:row>
      <xdr:rowOff>160866</xdr:rowOff>
    </xdr:to>
    <xdr:cxnSp macro="">
      <xdr:nvCxnSpPr>
        <xdr:cNvPr id="263" name="直線コネクタ 262"/>
        <xdr:cNvCxnSpPr/>
      </xdr:nvCxnSpPr>
      <xdr:spPr>
        <a:xfrm flipV="1">
          <a:off x="14401800" y="1522031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73041</xdr:rowOff>
    </xdr:from>
    <xdr:ext cx="762000" cy="259045"/>
    <xdr:sp macro="" textlink="">
      <xdr:nvSpPr>
        <xdr:cNvPr id="265" name="テキスト ボックス 264"/>
        <xdr:cNvSpPr txBox="1"/>
      </xdr:nvSpPr>
      <xdr:spPr>
        <a:xfrm>
          <a:off x="14909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142875</xdr:rowOff>
    </xdr:from>
    <xdr:to>
      <xdr:col>21</xdr:col>
      <xdr:colOff>0</xdr:colOff>
      <xdr:row>88</xdr:row>
      <xdr:rowOff>160866</xdr:rowOff>
    </xdr:to>
    <xdr:cxnSp macro="">
      <xdr:nvCxnSpPr>
        <xdr:cNvPr id="266" name="直線コネクタ 265"/>
        <xdr:cNvCxnSpPr/>
      </xdr:nvCxnSpPr>
      <xdr:spPr>
        <a:xfrm>
          <a:off x="13512800" y="14544675"/>
          <a:ext cx="889000" cy="70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64998</xdr:rowOff>
    </xdr:from>
    <xdr:ext cx="762000" cy="259045"/>
    <xdr:sp macro="" textlink="">
      <xdr:nvSpPr>
        <xdr:cNvPr id="268" name="テキスト ボックス 267"/>
        <xdr:cNvSpPr txBox="1"/>
      </xdr:nvSpPr>
      <xdr:spPr>
        <a:xfrm>
          <a:off x="14020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52722</xdr:rowOff>
    </xdr:from>
    <xdr:ext cx="762000" cy="259045"/>
    <xdr:sp macro="" textlink="">
      <xdr:nvSpPr>
        <xdr:cNvPr id="270" name="テキスト ボックス 269"/>
        <xdr:cNvSpPr txBox="1"/>
      </xdr:nvSpPr>
      <xdr:spPr>
        <a:xfrm>
          <a:off x="13131800" y="1479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99061</xdr:rowOff>
    </xdr:from>
    <xdr:to>
      <xdr:col>24</xdr:col>
      <xdr:colOff>609600</xdr:colOff>
      <xdr:row>87</xdr:row>
      <xdr:rowOff>29211</xdr:rowOff>
    </xdr:to>
    <xdr:sp macro="" textlink="">
      <xdr:nvSpPr>
        <xdr:cNvPr id="276" name="円/楕円 275"/>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71138</xdr:rowOff>
    </xdr:from>
    <xdr:ext cx="762000" cy="259045"/>
    <xdr:sp macro="" textlink="">
      <xdr:nvSpPr>
        <xdr:cNvPr id="277" name="給与水準   （国との比較）該当値テキスト"/>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119168</xdr:rowOff>
    </xdr:from>
    <xdr:to>
      <xdr:col>23</xdr:col>
      <xdr:colOff>457200</xdr:colOff>
      <xdr:row>87</xdr:row>
      <xdr:rowOff>49318</xdr:rowOff>
    </xdr:to>
    <xdr:sp macro="" textlink="">
      <xdr:nvSpPr>
        <xdr:cNvPr id="278" name="円/楕円 277"/>
        <xdr:cNvSpPr/>
      </xdr:nvSpPr>
      <xdr:spPr>
        <a:xfrm>
          <a:off x="16129000" y="148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34095</xdr:rowOff>
    </xdr:from>
    <xdr:ext cx="736600" cy="259045"/>
    <xdr:sp macro="" textlink="">
      <xdr:nvSpPr>
        <xdr:cNvPr id="279" name="テキスト ボックス 278"/>
        <xdr:cNvSpPr txBox="1"/>
      </xdr:nvSpPr>
      <xdr:spPr>
        <a:xfrm>
          <a:off x="15798800" y="149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81914</xdr:rowOff>
    </xdr:from>
    <xdr:to>
      <xdr:col>22</xdr:col>
      <xdr:colOff>254000</xdr:colOff>
      <xdr:row>89</xdr:row>
      <xdr:rowOff>12064</xdr:rowOff>
    </xdr:to>
    <xdr:sp macro="" textlink="">
      <xdr:nvSpPr>
        <xdr:cNvPr id="280" name="円/楕円 279"/>
        <xdr:cNvSpPr/>
      </xdr:nvSpPr>
      <xdr:spPr>
        <a:xfrm>
          <a:off x="15240000" y="151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168291</xdr:rowOff>
    </xdr:from>
    <xdr:ext cx="762000" cy="259045"/>
    <xdr:sp macro="" textlink="">
      <xdr:nvSpPr>
        <xdr:cNvPr id="281" name="テキスト ボックス 280"/>
        <xdr:cNvSpPr txBox="1"/>
      </xdr:nvSpPr>
      <xdr:spPr>
        <a:xfrm>
          <a:off x="14909800" y="1525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2" name="円/楕円 281"/>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83" name="テキスト ボックス 282"/>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92075</xdr:rowOff>
    </xdr:from>
    <xdr:to>
      <xdr:col>19</xdr:col>
      <xdr:colOff>533400</xdr:colOff>
      <xdr:row>85</xdr:row>
      <xdr:rowOff>22225</xdr:rowOff>
    </xdr:to>
    <xdr:sp macro="" textlink="">
      <xdr:nvSpPr>
        <xdr:cNvPr id="284" name="円/楕円 283"/>
        <xdr:cNvSpPr/>
      </xdr:nvSpPr>
      <xdr:spPr>
        <a:xfrm>
          <a:off x="13462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32402</xdr:rowOff>
    </xdr:from>
    <xdr:ext cx="762000" cy="259045"/>
    <xdr:sp macro="" textlink="">
      <xdr:nvSpPr>
        <xdr:cNvPr id="285" name="テキスト ボックス 284"/>
        <xdr:cNvSpPr txBox="1"/>
      </xdr:nvSpPr>
      <xdr:spPr>
        <a:xfrm>
          <a:off x="13131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過去からの新規採用職員抑制策により、類似団体平均を下回っていることから、行政効率は比較的高いものと考えられる。</a:t>
          </a:r>
          <a:endParaRPr kumimoji="1" lang="en-US" altLang="ja-JP" sz="1300">
            <a:latin typeface="ＭＳ Ｐゴシック"/>
          </a:endParaRPr>
        </a:p>
        <a:p>
          <a:r>
            <a:rPr kumimoji="1" lang="ja-JP" altLang="en-US" sz="1300">
              <a:latin typeface="ＭＳ Ｐゴシック"/>
            </a:rPr>
            <a:t>　今後も現在の行政サービスを低下させることなく、事務事業の見直しにより適正な定員管理に努める。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153289</xdr:rowOff>
    </xdr:from>
    <xdr:to>
      <xdr:col>24</xdr:col>
      <xdr:colOff>558800</xdr:colOff>
      <xdr:row>61</xdr:row>
      <xdr:rowOff>17310</xdr:rowOff>
    </xdr:to>
    <xdr:cxnSp macro="">
      <xdr:nvCxnSpPr>
        <xdr:cNvPr id="317" name="直線コネクタ 316"/>
        <xdr:cNvCxnSpPr/>
      </xdr:nvCxnSpPr>
      <xdr:spPr>
        <a:xfrm>
          <a:off x="16179800" y="10440289"/>
          <a:ext cx="8382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43070</xdr:rowOff>
    </xdr:from>
    <xdr:ext cx="762000" cy="259045"/>
    <xdr:sp macro="" textlink="">
      <xdr:nvSpPr>
        <xdr:cNvPr id="318" name="定員管理の状況平均値テキスト"/>
        <xdr:cNvSpPr txBox="1"/>
      </xdr:nvSpPr>
      <xdr:spPr>
        <a:xfrm>
          <a:off x="17106900" y="1050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125540</xdr:rowOff>
    </xdr:from>
    <xdr:to>
      <xdr:col>23</xdr:col>
      <xdr:colOff>406400</xdr:colOff>
      <xdr:row>60</xdr:row>
      <xdr:rowOff>153289</xdr:rowOff>
    </xdr:to>
    <xdr:cxnSp macro="">
      <xdr:nvCxnSpPr>
        <xdr:cNvPr id="320" name="直線コネクタ 319"/>
        <xdr:cNvCxnSpPr/>
      </xdr:nvCxnSpPr>
      <xdr:spPr>
        <a:xfrm>
          <a:off x="15290800" y="10412540"/>
          <a:ext cx="8890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145546</xdr:rowOff>
    </xdr:from>
    <xdr:ext cx="736600" cy="259045"/>
    <xdr:sp macro="" textlink="">
      <xdr:nvSpPr>
        <xdr:cNvPr id="322" name="テキスト ボックス 321"/>
        <xdr:cNvSpPr txBox="1"/>
      </xdr:nvSpPr>
      <xdr:spPr>
        <a:xfrm>
          <a:off x="15798800" y="1060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108166</xdr:rowOff>
    </xdr:from>
    <xdr:to>
      <xdr:col>22</xdr:col>
      <xdr:colOff>203200</xdr:colOff>
      <xdr:row>60</xdr:row>
      <xdr:rowOff>125540</xdr:rowOff>
    </xdr:to>
    <xdr:cxnSp macro="">
      <xdr:nvCxnSpPr>
        <xdr:cNvPr id="323" name="直線コネクタ 322"/>
        <xdr:cNvCxnSpPr/>
      </xdr:nvCxnSpPr>
      <xdr:spPr>
        <a:xfrm>
          <a:off x="14401800" y="1039516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129138</xdr:rowOff>
    </xdr:from>
    <xdr:ext cx="762000" cy="259045"/>
    <xdr:sp macro="" textlink="">
      <xdr:nvSpPr>
        <xdr:cNvPr id="325" name="テキスト ボックス 324"/>
        <xdr:cNvSpPr txBox="1"/>
      </xdr:nvSpPr>
      <xdr:spPr>
        <a:xfrm>
          <a:off x="14909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90551</xdr:rowOff>
    </xdr:from>
    <xdr:to>
      <xdr:col>21</xdr:col>
      <xdr:colOff>0</xdr:colOff>
      <xdr:row>60</xdr:row>
      <xdr:rowOff>108166</xdr:rowOff>
    </xdr:to>
    <xdr:cxnSp macro="">
      <xdr:nvCxnSpPr>
        <xdr:cNvPr id="326" name="直線コネクタ 325"/>
        <xdr:cNvCxnSpPr/>
      </xdr:nvCxnSpPr>
      <xdr:spPr>
        <a:xfrm>
          <a:off x="13512800" y="10377551"/>
          <a:ext cx="8890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122382</xdr:rowOff>
    </xdr:from>
    <xdr:ext cx="762000" cy="259045"/>
    <xdr:sp macro="" textlink="">
      <xdr:nvSpPr>
        <xdr:cNvPr id="328" name="テキスト ボックス 327"/>
        <xdr:cNvSpPr txBox="1"/>
      </xdr:nvSpPr>
      <xdr:spPr>
        <a:xfrm>
          <a:off x="14020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121899</xdr:rowOff>
    </xdr:from>
    <xdr:ext cx="762000" cy="259045"/>
    <xdr:sp macro="" textlink="">
      <xdr:nvSpPr>
        <xdr:cNvPr id="330" name="テキスト ボックス 329"/>
        <xdr:cNvSpPr txBox="1"/>
      </xdr:nvSpPr>
      <xdr:spPr>
        <a:xfrm>
          <a:off x="13131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137960</xdr:rowOff>
    </xdr:from>
    <xdr:to>
      <xdr:col>24</xdr:col>
      <xdr:colOff>609600</xdr:colOff>
      <xdr:row>61</xdr:row>
      <xdr:rowOff>68110</xdr:rowOff>
    </xdr:to>
    <xdr:sp macro="" textlink="">
      <xdr:nvSpPr>
        <xdr:cNvPr id="336" name="円/楕円 335"/>
        <xdr:cNvSpPr/>
      </xdr:nvSpPr>
      <xdr:spPr>
        <a:xfrm>
          <a:off x="16967200" y="104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154487</xdr:rowOff>
    </xdr:from>
    <xdr:ext cx="762000" cy="259045"/>
    <xdr:sp macro="" textlink="">
      <xdr:nvSpPr>
        <xdr:cNvPr id="337" name="定員管理の状況該当値テキスト"/>
        <xdr:cNvSpPr txBox="1"/>
      </xdr:nvSpPr>
      <xdr:spPr>
        <a:xfrm>
          <a:off x="17106900" y="1027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102489</xdr:rowOff>
    </xdr:from>
    <xdr:to>
      <xdr:col>23</xdr:col>
      <xdr:colOff>457200</xdr:colOff>
      <xdr:row>61</xdr:row>
      <xdr:rowOff>32639</xdr:rowOff>
    </xdr:to>
    <xdr:sp macro="" textlink="">
      <xdr:nvSpPr>
        <xdr:cNvPr id="338" name="円/楕円 337"/>
        <xdr:cNvSpPr/>
      </xdr:nvSpPr>
      <xdr:spPr>
        <a:xfrm>
          <a:off x="16129000" y="1038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42816</xdr:rowOff>
    </xdr:from>
    <xdr:ext cx="736600" cy="259045"/>
    <xdr:sp macro="" textlink="">
      <xdr:nvSpPr>
        <xdr:cNvPr id="339" name="テキスト ボックス 338"/>
        <xdr:cNvSpPr txBox="1"/>
      </xdr:nvSpPr>
      <xdr:spPr>
        <a:xfrm>
          <a:off x="15798800" y="10158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74740</xdr:rowOff>
    </xdr:from>
    <xdr:to>
      <xdr:col>22</xdr:col>
      <xdr:colOff>254000</xdr:colOff>
      <xdr:row>61</xdr:row>
      <xdr:rowOff>4890</xdr:rowOff>
    </xdr:to>
    <xdr:sp macro="" textlink="">
      <xdr:nvSpPr>
        <xdr:cNvPr id="340" name="円/楕円 339"/>
        <xdr:cNvSpPr/>
      </xdr:nvSpPr>
      <xdr:spPr>
        <a:xfrm>
          <a:off x="15240000" y="103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15067</xdr:rowOff>
    </xdr:from>
    <xdr:ext cx="762000" cy="259045"/>
    <xdr:sp macro="" textlink="">
      <xdr:nvSpPr>
        <xdr:cNvPr id="341" name="テキスト ボックス 340"/>
        <xdr:cNvSpPr txBox="1"/>
      </xdr:nvSpPr>
      <xdr:spPr>
        <a:xfrm>
          <a:off x="14909800" y="1013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57366</xdr:rowOff>
    </xdr:from>
    <xdr:to>
      <xdr:col>21</xdr:col>
      <xdr:colOff>50800</xdr:colOff>
      <xdr:row>60</xdr:row>
      <xdr:rowOff>158966</xdr:rowOff>
    </xdr:to>
    <xdr:sp macro="" textlink="">
      <xdr:nvSpPr>
        <xdr:cNvPr id="342" name="円/楕円 341"/>
        <xdr:cNvSpPr/>
      </xdr:nvSpPr>
      <xdr:spPr>
        <a:xfrm>
          <a:off x="14351000" y="1034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169143</xdr:rowOff>
    </xdr:from>
    <xdr:ext cx="762000" cy="259045"/>
    <xdr:sp macro="" textlink="">
      <xdr:nvSpPr>
        <xdr:cNvPr id="343" name="テキスト ボックス 342"/>
        <xdr:cNvSpPr txBox="1"/>
      </xdr:nvSpPr>
      <xdr:spPr>
        <a:xfrm>
          <a:off x="14020800" y="10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39751</xdr:rowOff>
    </xdr:from>
    <xdr:to>
      <xdr:col>19</xdr:col>
      <xdr:colOff>533400</xdr:colOff>
      <xdr:row>60</xdr:row>
      <xdr:rowOff>141351</xdr:rowOff>
    </xdr:to>
    <xdr:sp macro="" textlink="">
      <xdr:nvSpPr>
        <xdr:cNvPr id="344" name="円/楕円 343"/>
        <xdr:cNvSpPr/>
      </xdr:nvSpPr>
      <xdr:spPr>
        <a:xfrm>
          <a:off x="13462000" y="103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151528</xdr:rowOff>
    </xdr:from>
    <xdr:ext cx="762000" cy="259045"/>
    <xdr:sp macro="" textlink="">
      <xdr:nvSpPr>
        <xdr:cNvPr id="345" name="テキスト ボックス 344"/>
        <xdr:cNvSpPr txBox="1"/>
      </xdr:nvSpPr>
      <xdr:spPr>
        <a:xfrm>
          <a:off x="13131800" y="1009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普通建設事業費に係る既発債の償還終了に伴い、昨年度に引き続き地方債の発行に国の許可が必要となる</a:t>
          </a:r>
          <a:r>
            <a:rPr kumimoji="1" lang="en-US" altLang="ja-JP" sz="1300">
              <a:latin typeface="ＭＳ Ｐゴシック"/>
            </a:rPr>
            <a:t>18</a:t>
          </a:r>
          <a:r>
            <a:rPr kumimoji="1" lang="ja-JP" altLang="en-US" sz="1300">
              <a:latin typeface="ＭＳ Ｐゴシック"/>
            </a:rPr>
            <a:t>％を下回った。さらに地方債の発行の抑制等により、実質公債費比率は年々減少傾向にある。</a:t>
          </a:r>
          <a:endParaRPr kumimoji="1" lang="en-US" altLang="ja-JP" sz="1300">
            <a:latin typeface="ＭＳ Ｐゴシック"/>
          </a:endParaRPr>
        </a:p>
        <a:p>
          <a:r>
            <a:rPr kumimoji="1" lang="ja-JP" altLang="en-US" sz="1300">
              <a:latin typeface="ＭＳ Ｐゴシック"/>
            </a:rPr>
            <a:t>　しかし、類似団体平均を</a:t>
          </a:r>
          <a:r>
            <a:rPr kumimoji="1" lang="en-US" altLang="ja-JP" sz="1300">
              <a:latin typeface="ＭＳ Ｐゴシック"/>
            </a:rPr>
            <a:t>3.3</a:t>
          </a:r>
          <a:r>
            <a:rPr kumimoji="1" lang="ja-JP" altLang="en-US" sz="1300">
              <a:latin typeface="ＭＳ Ｐゴシック"/>
            </a:rPr>
            <a:t>ポイント上回っているため、今後も事業の整理・縮小を図るなど、起債依存型の事業実施を見直し、類似団体の水準まで低下させるよう努める。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97790</xdr:rowOff>
    </xdr:from>
    <xdr:to>
      <xdr:col>24</xdr:col>
      <xdr:colOff>558800</xdr:colOff>
      <xdr:row>43</xdr:row>
      <xdr:rowOff>37338</xdr:rowOff>
    </xdr:to>
    <xdr:cxnSp macro="">
      <xdr:nvCxnSpPr>
        <xdr:cNvPr id="376" name="直線コネクタ 375"/>
        <xdr:cNvCxnSpPr/>
      </xdr:nvCxnSpPr>
      <xdr:spPr>
        <a:xfrm flipV="1">
          <a:off x="16179800" y="7298690"/>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75709</xdr:rowOff>
    </xdr:from>
    <xdr:ext cx="762000" cy="259045"/>
    <xdr:sp macro="" textlink="">
      <xdr:nvSpPr>
        <xdr:cNvPr id="377" name="公債費負担の状況平均値テキスト"/>
        <xdr:cNvSpPr txBox="1"/>
      </xdr:nvSpPr>
      <xdr:spPr>
        <a:xfrm>
          <a:off x="17106900" y="693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37338</xdr:rowOff>
    </xdr:from>
    <xdr:to>
      <xdr:col>23</xdr:col>
      <xdr:colOff>406400</xdr:colOff>
      <xdr:row>43</xdr:row>
      <xdr:rowOff>114554</xdr:rowOff>
    </xdr:to>
    <xdr:cxnSp macro="">
      <xdr:nvCxnSpPr>
        <xdr:cNvPr id="379" name="直線コネクタ 378"/>
        <xdr:cNvCxnSpPr/>
      </xdr:nvCxnSpPr>
      <xdr:spPr>
        <a:xfrm flipV="1">
          <a:off x="15290800" y="740968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47769</xdr:rowOff>
    </xdr:from>
    <xdr:ext cx="736600" cy="259045"/>
    <xdr:sp macro="" textlink="">
      <xdr:nvSpPr>
        <xdr:cNvPr id="381" name="テキスト ボックス 380"/>
        <xdr:cNvSpPr txBox="1"/>
      </xdr:nvSpPr>
      <xdr:spPr>
        <a:xfrm>
          <a:off x="15798800" y="690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114554</xdr:rowOff>
    </xdr:from>
    <xdr:to>
      <xdr:col>22</xdr:col>
      <xdr:colOff>203200</xdr:colOff>
      <xdr:row>44</xdr:row>
      <xdr:rowOff>15494</xdr:rowOff>
    </xdr:to>
    <xdr:cxnSp macro="">
      <xdr:nvCxnSpPr>
        <xdr:cNvPr id="382" name="直線コネクタ 381"/>
        <xdr:cNvCxnSpPr/>
      </xdr:nvCxnSpPr>
      <xdr:spPr>
        <a:xfrm flipV="1">
          <a:off x="14401800" y="74869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91203</xdr:rowOff>
    </xdr:from>
    <xdr:ext cx="762000" cy="259045"/>
    <xdr:sp macro="" textlink="">
      <xdr:nvSpPr>
        <xdr:cNvPr id="384" name="テキスト ボックス 383"/>
        <xdr:cNvSpPr txBox="1"/>
      </xdr:nvSpPr>
      <xdr:spPr>
        <a:xfrm>
          <a:off x="14909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15494</xdr:rowOff>
    </xdr:from>
    <xdr:to>
      <xdr:col>21</xdr:col>
      <xdr:colOff>0</xdr:colOff>
      <xdr:row>44</xdr:row>
      <xdr:rowOff>29972</xdr:rowOff>
    </xdr:to>
    <xdr:cxnSp macro="">
      <xdr:nvCxnSpPr>
        <xdr:cNvPr id="385" name="直線コネクタ 384"/>
        <xdr:cNvCxnSpPr/>
      </xdr:nvCxnSpPr>
      <xdr:spPr>
        <a:xfrm flipV="1">
          <a:off x="13512800" y="755929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87" name="テキスト ボックス 386"/>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45229</xdr:rowOff>
    </xdr:from>
    <xdr:ext cx="762000" cy="259045"/>
    <xdr:sp macro="" textlink="">
      <xdr:nvSpPr>
        <xdr:cNvPr id="389" name="テキスト ボックス 388"/>
        <xdr:cNvSpPr txBox="1"/>
      </xdr:nvSpPr>
      <xdr:spPr>
        <a:xfrm>
          <a:off x="13131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46990</xdr:rowOff>
    </xdr:from>
    <xdr:to>
      <xdr:col>24</xdr:col>
      <xdr:colOff>609600</xdr:colOff>
      <xdr:row>42</xdr:row>
      <xdr:rowOff>148590</xdr:rowOff>
    </xdr:to>
    <xdr:sp macro="" textlink="">
      <xdr:nvSpPr>
        <xdr:cNvPr id="395" name="円/楕円 394"/>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19067</xdr:rowOff>
    </xdr:from>
    <xdr:ext cx="762000" cy="259045"/>
    <xdr:sp macro="" textlink="">
      <xdr:nvSpPr>
        <xdr:cNvPr id="396"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157988</xdr:rowOff>
    </xdr:from>
    <xdr:to>
      <xdr:col>23</xdr:col>
      <xdr:colOff>457200</xdr:colOff>
      <xdr:row>43</xdr:row>
      <xdr:rowOff>88138</xdr:rowOff>
    </xdr:to>
    <xdr:sp macro="" textlink="">
      <xdr:nvSpPr>
        <xdr:cNvPr id="397" name="円/楕円 396"/>
        <xdr:cNvSpPr/>
      </xdr:nvSpPr>
      <xdr:spPr>
        <a:xfrm>
          <a:off x="16129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72915</xdr:rowOff>
    </xdr:from>
    <xdr:ext cx="736600" cy="259045"/>
    <xdr:sp macro="" textlink="">
      <xdr:nvSpPr>
        <xdr:cNvPr id="398" name="テキスト ボックス 397"/>
        <xdr:cNvSpPr txBox="1"/>
      </xdr:nvSpPr>
      <xdr:spPr>
        <a:xfrm>
          <a:off x="15798800" y="744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63754</xdr:rowOff>
    </xdr:from>
    <xdr:to>
      <xdr:col>22</xdr:col>
      <xdr:colOff>254000</xdr:colOff>
      <xdr:row>43</xdr:row>
      <xdr:rowOff>165354</xdr:rowOff>
    </xdr:to>
    <xdr:sp macro="" textlink="">
      <xdr:nvSpPr>
        <xdr:cNvPr id="399" name="円/楕円 398"/>
        <xdr:cNvSpPr/>
      </xdr:nvSpPr>
      <xdr:spPr>
        <a:xfrm>
          <a:off x="15240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150131</xdr:rowOff>
    </xdr:from>
    <xdr:ext cx="762000" cy="259045"/>
    <xdr:sp macro="" textlink="">
      <xdr:nvSpPr>
        <xdr:cNvPr id="400" name="テキスト ボックス 399"/>
        <xdr:cNvSpPr txBox="1"/>
      </xdr:nvSpPr>
      <xdr:spPr>
        <a:xfrm>
          <a:off x="14909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136144</xdr:rowOff>
    </xdr:from>
    <xdr:to>
      <xdr:col>21</xdr:col>
      <xdr:colOff>50800</xdr:colOff>
      <xdr:row>44</xdr:row>
      <xdr:rowOff>66294</xdr:rowOff>
    </xdr:to>
    <xdr:sp macro="" textlink="">
      <xdr:nvSpPr>
        <xdr:cNvPr id="401" name="円/楕円 400"/>
        <xdr:cNvSpPr/>
      </xdr:nvSpPr>
      <xdr:spPr>
        <a:xfrm>
          <a:off x="14351000" y="750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51071</xdr:rowOff>
    </xdr:from>
    <xdr:ext cx="762000" cy="259045"/>
    <xdr:sp macro="" textlink="">
      <xdr:nvSpPr>
        <xdr:cNvPr id="402" name="テキスト ボックス 401"/>
        <xdr:cNvSpPr txBox="1"/>
      </xdr:nvSpPr>
      <xdr:spPr>
        <a:xfrm>
          <a:off x="14020800" y="759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150622</xdr:rowOff>
    </xdr:from>
    <xdr:to>
      <xdr:col>19</xdr:col>
      <xdr:colOff>533400</xdr:colOff>
      <xdr:row>44</xdr:row>
      <xdr:rowOff>80772</xdr:rowOff>
    </xdr:to>
    <xdr:sp macro="" textlink="">
      <xdr:nvSpPr>
        <xdr:cNvPr id="403" name="円/楕円 402"/>
        <xdr:cNvSpPr/>
      </xdr:nvSpPr>
      <xdr:spPr>
        <a:xfrm>
          <a:off x="13462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65549</xdr:rowOff>
    </xdr:from>
    <xdr:ext cx="762000" cy="259045"/>
    <xdr:sp macro="" textlink="">
      <xdr:nvSpPr>
        <xdr:cNvPr id="404" name="テキスト ボックス 403"/>
        <xdr:cNvSpPr txBox="1"/>
      </xdr:nvSpPr>
      <xdr:spPr>
        <a:xfrm>
          <a:off x="13131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類似団体平均を大きく上回っている主な要因として、地方債残高及び退職手当負担見込額が多額であることによる。</a:t>
          </a:r>
          <a:endParaRPr kumimoji="1" lang="en-US" altLang="ja-JP" sz="1300">
            <a:latin typeface="ＭＳ Ｐゴシック"/>
          </a:endParaRPr>
        </a:p>
        <a:p>
          <a:r>
            <a:rPr kumimoji="1" lang="ja-JP" altLang="en-US" sz="1300">
              <a:latin typeface="ＭＳ Ｐゴシック"/>
            </a:rPr>
            <a:t>　なお、類似団体平均を上回っているものの、充当可能基金額の増等により、昨年度より</a:t>
          </a:r>
          <a:r>
            <a:rPr kumimoji="1" lang="en-US" altLang="ja-JP" sz="1300">
              <a:latin typeface="ＭＳ Ｐゴシック"/>
            </a:rPr>
            <a:t>11.0</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今後も、財政調整基金及び減債基金の積立による充当可能基金の増額や公債費等の義務的経費の削減に努め、後年への負担を少しでも軽減するように財政の健全化を図る。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166229</xdr:rowOff>
    </xdr:from>
    <xdr:to>
      <xdr:col>24</xdr:col>
      <xdr:colOff>558800</xdr:colOff>
      <xdr:row>16</xdr:row>
      <xdr:rowOff>142240</xdr:rowOff>
    </xdr:to>
    <xdr:cxnSp macro="">
      <xdr:nvCxnSpPr>
        <xdr:cNvPr id="438" name="直線コネクタ 437"/>
        <xdr:cNvCxnSpPr/>
      </xdr:nvCxnSpPr>
      <xdr:spPr>
        <a:xfrm flipV="1">
          <a:off x="16179800" y="2737979"/>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142240</xdr:rowOff>
    </xdr:from>
    <xdr:to>
      <xdr:col>23</xdr:col>
      <xdr:colOff>406400</xdr:colOff>
      <xdr:row>18</xdr:row>
      <xdr:rowOff>118392</xdr:rowOff>
    </xdr:to>
    <xdr:cxnSp macro="">
      <xdr:nvCxnSpPr>
        <xdr:cNvPr id="441" name="直線コネクタ 440"/>
        <xdr:cNvCxnSpPr/>
      </xdr:nvCxnSpPr>
      <xdr:spPr>
        <a:xfrm flipV="1">
          <a:off x="15290800" y="2885440"/>
          <a:ext cx="889000" cy="31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2" name="フローチャート :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118392</xdr:rowOff>
    </xdr:from>
    <xdr:to>
      <xdr:col>22</xdr:col>
      <xdr:colOff>203200</xdr:colOff>
      <xdr:row>18</xdr:row>
      <xdr:rowOff>121073</xdr:rowOff>
    </xdr:to>
    <xdr:cxnSp macro="">
      <xdr:nvCxnSpPr>
        <xdr:cNvPr id="444" name="直線コネクタ 443"/>
        <xdr:cNvCxnSpPr/>
      </xdr:nvCxnSpPr>
      <xdr:spPr>
        <a:xfrm flipV="1">
          <a:off x="14401800" y="3204492"/>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5" name="フローチャート :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121073</xdr:rowOff>
    </xdr:from>
    <xdr:to>
      <xdr:col>21</xdr:col>
      <xdr:colOff>0</xdr:colOff>
      <xdr:row>18</xdr:row>
      <xdr:rowOff>142522</xdr:rowOff>
    </xdr:to>
    <xdr:cxnSp macro="">
      <xdr:nvCxnSpPr>
        <xdr:cNvPr id="447" name="直線コネクタ 446"/>
        <xdr:cNvCxnSpPr/>
      </xdr:nvCxnSpPr>
      <xdr:spPr>
        <a:xfrm flipV="1">
          <a:off x="13512800" y="3207173"/>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8" name="フローチャート :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0" name="フローチャート :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115429</xdr:rowOff>
    </xdr:from>
    <xdr:to>
      <xdr:col>24</xdr:col>
      <xdr:colOff>609600</xdr:colOff>
      <xdr:row>16</xdr:row>
      <xdr:rowOff>45579</xdr:rowOff>
    </xdr:to>
    <xdr:sp macro="" textlink="">
      <xdr:nvSpPr>
        <xdr:cNvPr id="457" name="円/楕円 456"/>
        <xdr:cNvSpPr/>
      </xdr:nvSpPr>
      <xdr:spPr>
        <a:xfrm>
          <a:off x="16967200" y="26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87506</xdr:rowOff>
    </xdr:from>
    <xdr:ext cx="762000" cy="259045"/>
    <xdr:sp macro="" textlink="">
      <xdr:nvSpPr>
        <xdr:cNvPr id="458" name="将来負担の状況該当値テキスト"/>
        <xdr:cNvSpPr txBox="1"/>
      </xdr:nvSpPr>
      <xdr:spPr>
        <a:xfrm>
          <a:off x="17106900" y="2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91440</xdr:rowOff>
    </xdr:from>
    <xdr:to>
      <xdr:col>23</xdr:col>
      <xdr:colOff>457200</xdr:colOff>
      <xdr:row>17</xdr:row>
      <xdr:rowOff>21590</xdr:rowOff>
    </xdr:to>
    <xdr:sp macro="" textlink="">
      <xdr:nvSpPr>
        <xdr:cNvPr id="459" name="円/楕円 458"/>
        <xdr:cNvSpPr/>
      </xdr:nvSpPr>
      <xdr:spPr>
        <a:xfrm>
          <a:off x="16129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6367</xdr:rowOff>
    </xdr:from>
    <xdr:ext cx="736600" cy="259045"/>
    <xdr:sp macro="" textlink="">
      <xdr:nvSpPr>
        <xdr:cNvPr id="460" name="テキスト ボックス 459"/>
        <xdr:cNvSpPr txBox="1"/>
      </xdr:nvSpPr>
      <xdr:spPr>
        <a:xfrm>
          <a:off x="15798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67592</xdr:rowOff>
    </xdr:from>
    <xdr:to>
      <xdr:col>22</xdr:col>
      <xdr:colOff>254000</xdr:colOff>
      <xdr:row>18</xdr:row>
      <xdr:rowOff>169192</xdr:rowOff>
    </xdr:to>
    <xdr:sp macro="" textlink="">
      <xdr:nvSpPr>
        <xdr:cNvPr id="461" name="円/楕円 460"/>
        <xdr:cNvSpPr/>
      </xdr:nvSpPr>
      <xdr:spPr>
        <a:xfrm>
          <a:off x="15240000" y="31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153969</xdr:rowOff>
    </xdr:from>
    <xdr:ext cx="762000" cy="259045"/>
    <xdr:sp macro="" textlink="">
      <xdr:nvSpPr>
        <xdr:cNvPr id="462" name="テキスト ボックス 461"/>
        <xdr:cNvSpPr txBox="1"/>
      </xdr:nvSpPr>
      <xdr:spPr>
        <a:xfrm>
          <a:off x="14909800" y="324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70273</xdr:rowOff>
    </xdr:from>
    <xdr:to>
      <xdr:col>21</xdr:col>
      <xdr:colOff>50800</xdr:colOff>
      <xdr:row>19</xdr:row>
      <xdr:rowOff>423</xdr:rowOff>
    </xdr:to>
    <xdr:sp macro="" textlink="">
      <xdr:nvSpPr>
        <xdr:cNvPr id="463" name="円/楕円 462"/>
        <xdr:cNvSpPr/>
      </xdr:nvSpPr>
      <xdr:spPr>
        <a:xfrm>
          <a:off x="14351000" y="315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156650</xdr:rowOff>
    </xdr:from>
    <xdr:ext cx="762000" cy="259045"/>
    <xdr:sp macro="" textlink="">
      <xdr:nvSpPr>
        <xdr:cNvPr id="464" name="テキスト ボックス 463"/>
        <xdr:cNvSpPr txBox="1"/>
      </xdr:nvSpPr>
      <xdr:spPr>
        <a:xfrm>
          <a:off x="14020800" y="324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91722</xdr:rowOff>
    </xdr:from>
    <xdr:to>
      <xdr:col>19</xdr:col>
      <xdr:colOff>533400</xdr:colOff>
      <xdr:row>19</xdr:row>
      <xdr:rowOff>21872</xdr:rowOff>
    </xdr:to>
    <xdr:sp macro="" textlink="">
      <xdr:nvSpPr>
        <xdr:cNvPr id="465" name="円/楕円 464"/>
        <xdr:cNvSpPr/>
      </xdr:nvSpPr>
      <xdr:spPr>
        <a:xfrm>
          <a:off x="13462000" y="317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6649</xdr:rowOff>
    </xdr:from>
    <xdr:ext cx="762000" cy="259045"/>
    <xdr:sp macro="" textlink="">
      <xdr:nvSpPr>
        <xdr:cNvPr id="466" name="テキスト ボックス 465"/>
        <xdr:cNvSpPr txBox="1"/>
      </xdr:nvSpPr>
      <xdr:spPr>
        <a:xfrm>
          <a:off x="13131800" y="326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北海道仁木町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3,518
3,501
167.96
3,647,709
3,615,799
31,409
2,185,980
3,838,430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27.4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昨年度と比較して</a:t>
          </a:r>
          <a:r>
            <a:rPr kumimoji="1" lang="en-US" altLang="ja-JP" sz="1300">
              <a:latin typeface="ＭＳ Ｐゴシック"/>
            </a:rPr>
            <a:t>2.6</a:t>
          </a:r>
          <a:r>
            <a:rPr kumimoji="1" lang="ja-JP" altLang="en-US" sz="1300">
              <a:latin typeface="ＭＳ Ｐゴシック"/>
            </a:rPr>
            <a:t>ポイント増となったが、類似団体平均を下回っており、その要因としてゴミ処理業務や消防業務を一部事務組合で行っていることが挙げられる。</a:t>
          </a:r>
          <a:endParaRPr kumimoji="1" lang="en-US" altLang="ja-JP" sz="1300">
            <a:latin typeface="ＭＳ Ｐゴシック"/>
          </a:endParaRPr>
        </a:p>
        <a:p>
          <a:r>
            <a:rPr kumimoji="1" lang="ja-JP" altLang="en-US" sz="1300">
              <a:latin typeface="ＭＳ Ｐゴシック"/>
            </a:rPr>
            <a:t>　一部事務組合への人件費に準ずる費用を合計した場合の人口１人当たり歳出決算額も類似団体平均を下回ってはいるものの、これらの経費を含めた人件費関係全体について更なる抑制に努める。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168910</xdr:rowOff>
    </xdr:from>
    <xdr:to>
      <xdr:col>7</xdr:col>
      <xdr:colOff>15875</xdr:colOff>
      <xdr:row>35</xdr:row>
      <xdr:rowOff>96520</xdr:rowOff>
    </xdr:to>
    <xdr:cxnSp macro="">
      <xdr:nvCxnSpPr>
        <xdr:cNvPr id="64" name="直線コネクタ 63"/>
        <xdr:cNvCxnSpPr/>
      </xdr:nvCxnSpPr>
      <xdr:spPr>
        <a:xfrm>
          <a:off x="3987800" y="599821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93997</xdr:rowOff>
    </xdr:from>
    <xdr:ext cx="762000" cy="259045"/>
    <xdr:sp macro="" textlink="">
      <xdr:nvSpPr>
        <xdr:cNvPr id="65" name="人件費平均値テキスト"/>
        <xdr:cNvSpPr txBox="1"/>
      </xdr:nvSpPr>
      <xdr:spPr>
        <a:xfrm>
          <a:off x="4914900" y="609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168910</xdr:rowOff>
    </xdr:from>
    <xdr:to>
      <xdr:col>5</xdr:col>
      <xdr:colOff>549275</xdr:colOff>
      <xdr:row>35</xdr:row>
      <xdr:rowOff>20320</xdr:rowOff>
    </xdr:to>
    <xdr:cxnSp macro="">
      <xdr:nvCxnSpPr>
        <xdr:cNvPr id="67" name="直線コネクタ 66"/>
        <xdr:cNvCxnSpPr/>
      </xdr:nvCxnSpPr>
      <xdr:spPr>
        <a:xfrm flipV="1">
          <a:off x="3098800" y="59982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166387</xdr:rowOff>
    </xdr:from>
    <xdr:ext cx="736600" cy="259045"/>
    <xdr:sp macro="" textlink="">
      <xdr:nvSpPr>
        <xdr:cNvPr id="69" name="テキスト ボックス 68"/>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149860</xdr:rowOff>
    </xdr:from>
    <xdr:to>
      <xdr:col>4</xdr:col>
      <xdr:colOff>346075</xdr:colOff>
      <xdr:row>35</xdr:row>
      <xdr:rowOff>20320</xdr:rowOff>
    </xdr:to>
    <xdr:cxnSp macro="">
      <xdr:nvCxnSpPr>
        <xdr:cNvPr id="70" name="直線コネクタ 69"/>
        <xdr:cNvCxnSpPr/>
      </xdr:nvCxnSpPr>
      <xdr:spPr>
        <a:xfrm>
          <a:off x="2209800" y="59791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10177</xdr:rowOff>
    </xdr:from>
    <xdr:ext cx="762000" cy="259045"/>
    <xdr:sp macro="" textlink="">
      <xdr:nvSpPr>
        <xdr:cNvPr id="72" name="テキスト ボックス 71"/>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149860</xdr:rowOff>
    </xdr:from>
    <xdr:to>
      <xdr:col>3</xdr:col>
      <xdr:colOff>142875</xdr:colOff>
      <xdr:row>35</xdr:row>
      <xdr:rowOff>62230</xdr:rowOff>
    </xdr:to>
    <xdr:cxnSp macro="">
      <xdr:nvCxnSpPr>
        <xdr:cNvPr id="73" name="直線コネクタ 72"/>
        <xdr:cNvCxnSpPr/>
      </xdr:nvCxnSpPr>
      <xdr:spPr>
        <a:xfrm flipV="1">
          <a:off x="1320800" y="5979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40657</xdr:rowOff>
    </xdr:from>
    <xdr:ext cx="762000" cy="259045"/>
    <xdr:sp macro="" textlink="">
      <xdr:nvSpPr>
        <xdr:cNvPr id="75" name="テキスト ボックス 74"/>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139717</xdr:rowOff>
    </xdr:from>
    <xdr:ext cx="762000" cy="259045"/>
    <xdr:sp macro="" textlink="">
      <xdr:nvSpPr>
        <xdr:cNvPr id="77" name="テキスト ボックス 76"/>
        <xdr:cNvSpPr txBox="1"/>
      </xdr:nvSpPr>
      <xdr:spPr>
        <a:xfrm>
          <a:off x="939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45720</xdr:rowOff>
    </xdr:from>
    <xdr:to>
      <xdr:col>7</xdr:col>
      <xdr:colOff>66675</xdr:colOff>
      <xdr:row>35</xdr:row>
      <xdr:rowOff>147320</xdr:rowOff>
    </xdr:to>
    <xdr:sp macro="" textlink="">
      <xdr:nvSpPr>
        <xdr:cNvPr id="83" name="円/楕円 82"/>
        <xdr:cNvSpPr/>
      </xdr:nvSpPr>
      <xdr:spPr>
        <a:xfrm>
          <a:off x="47752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62247</xdr:rowOff>
    </xdr:from>
    <xdr:ext cx="762000" cy="259045"/>
    <xdr:sp macro="" textlink="">
      <xdr:nvSpPr>
        <xdr:cNvPr id="84" name="人件費該当値テキスト"/>
        <xdr:cNvSpPr txBox="1"/>
      </xdr:nvSpPr>
      <xdr:spPr>
        <a:xfrm>
          <a:off x="49149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118110</xdr:rowOff>
    </xdr:from>
    <xdr:to>
      <xdr:col>5</xdr:col>
      <xdr:colOff>600075</xdr:colOff>
      <xdr:row>35</xdr:row>
      <xdr:rowOff>48260</xdr:rowOff>
    </xdr:to>
    <xdr:sp macro="" textlink="">
      <xdr:nvSpPr>
        <xdr:cNvPr id="85" name="円/楕円 84"/>
        <xdr:cNvSpPr/>
      </xdr:nvSpPr>
      <xdr:spPr>
        <a:xfrm>
          <a:off x="39370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58437</xdr:rowOff>
    </xdr:from>
    <xdr:ext cx="736600" cy="259045"/>
    <xdr:sp macro="" textlink="">
      <xdr:nvSpPr>
        <xdr:cNvPr id="86" name="テキスト ボックス 85"/>
        <xdr:cNvSpPr txBox="1"/>
      </xdr:nvSpPr>
      <xdr:spPr>
        <a:xfrm>
          <a:off x="3606800" y="5716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140970</xdr:rowOff>
    </xdr:from>
    <xdr:to>
      <xdr:col>4</xdr:col>
      <xdr:colOff>396875</xdr:colOff>
      <xdr:row>35</xdr:row>
      <xdr:rowOff>71120</xdr:rowOff>
    </xdr:to>
    <xdr:sp macro="" textlink="">
      <xdr:nvSpPr>
        <xdr:cNvPr id="87" name="円/楕円 86"/>
        <xdr:cNvSpPr/>
      </xdr:nvSpPr>
      <xdr:spPr>
        <a:xfrm>
          <a:off x="3048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81297</xdr:rowOff>
    </xdr:from>
    <xdr:ext cx="762000" cy="259045"/>
    <xdr:sp macro="" textlink="">
      <xdr:nvSpPr>
        <xdr:cNvPr id="88" name="テキスト ボックス 87"/>
        <xdr:cNvSpPr txBox="1"/>
      </xdr:nvSpPr>
      <xdr:spPr>
        <a:xfrm>
          <a:off x="2717800" y="573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99060</xdr:rowOff>
    </xdr:from>
    <xdr:to>
      <xdr:col>3</xdr:col>
      <xdr:colOff>193675</xdr:colOff>
      <xdr:row>35</xdr:row>
      <xdr:rowOff>29210</xdr:rowOff>
    </xdr:to>
    <xdr:sp macro="" textlink="">
      <xdr:nvSpPr>
        <xdr:cNvPr id="89" name="円/楕円 88"/>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39387</xdr:rowOff>
    </xdr:from>
    <xdr:ext cx="762000" cy="259045"/>
    <xdr:sp macro="" textlink="">
      <xdr:nvSpPr>
        <xdr:cNvPr id="90" name="テキスト ボックス 89"/>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11430</xdr:rowOff>
    </xdr:from>
    <xdr:to>
      <xdr:col>1</xdr:col>
      <xdr:colOff>676275</xdr:colOff>
      <xdr:row>35</xdr:row>
      <xdr:rowOff>113030</xdr:rowOff>
    </xdr:to>
    <xdr:sp macro="" textlink="">
      <xdr:nvSpPr>
        <xdr:cNvPr id="91" name="円/楕円 90"/>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123207</xdr:rowOff>
    </xdr:from>
    <xdr:ext cx="762000" cy="259045"/>
    <xdr:sp macro="" textlink="">
      <xdr:nvSpPr>
        <xdr:cNvPr id="92" name="テキスト ボックス 91"/>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消費税や労務単価の引上げにより、昨年度より</a:t>
          </a:r>
          <a:r>
            <a:rPr kumimoji="1" lang="en-US" altLang="ja-JP" sz="1300">
              <a:latin typeface="ＭＳ Ｐゴシック"/>
            </a:rPr>
            <a:t>0.8</a:t>
          </a:r>
          <a:r>
            <a:rPr kumimoji="1" lang="ja-JP" altLang="en-US" sz="1300">
              <a:latin typeface="ＭＳ Ｐゴシック"/>
            </a:rPr>
            <a:t>ポイント増となったが、昨年度同様、類似団体の平均より下回っている。その要因として、指定管理者制度を導入し、民間企業のノウハウ等を活用した施設運用が、支出額の抑制につながっていると考えられる。</a:t>
          </a:r>
          <a:endParaRPr kumimoji="1" lang="en-US" altLang="ja-JP" sz="1300">
            <a:latin typeface="ＭＳ Ｐゴシック"/>
          </a:endParaRPr>
        </a:p>
        <a:p>
          <a:r>
            <a:rPr kumimoji="1" lang="ja-JP" altLang="en-US" sz="1300">
              <a:latin typeface="ＭＳ Ｐゴシック"/>
            </a:rPr>
            <a:t>　今後も委託業務内容の見直し等を行い、物件費の更なる縮減に努める。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146050</xdr:rowOff>
    </xdr:from>
    <xdr:to>
      <xdr:col>24</xdr:col>
      <xdr:colOff>31750</xdr:colOff>
      <xdr:row>16</xdr:row>
      <xdr:rowOff>35560</xdr:rowOff>
    </xdr:to>
    <xdr:cxnSp macro="">
      <xdr:nvCxnSpPr>
        <xdr:cNvPr id="125" name="直線コネクタ 124"/>
        <xdr:cNvCxnSpPr/>
      </xdr:nvCxnSpPr>
      <xdr:spPr>
        <a:xfrm>
          <a:off x="15671800" y="27178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6"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16</xdr:row>
      <xdr:rowOff>5080</xdr:rowOff>
    </xdr:to>
    <xdr:cxnSp macro="">
      <xdr:nvCxnSpPr>
        <xdr:cNvPr id="128" name="直線コネクタ 127"/>
        <xdr:cNvCxnSpPr/>
      </xdr:nvCxnSpPr>
      <xdr:spPr>
        <a:xfrm flipV="1">
          <a:off x="14782800" y="2717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138430</xdr:rowOff>
    </xdr:from>
    <xdr:to>
      <xdr:col>21</xdr:col>
      <xdr:colOff>361950</xdr:colOff>
      <xdr:row>16</xdr:row>
      <xdr:rowOff>5080</xdr:rowOff>
    </xdr:to>
    <xdr:cxnSp macro="">
      <xdr:nvCxnSpPr>
        <xdr:cNvPr id="131" name="直線コネクタ 130"/>
        <xdr:cNvCxnSpPr/>
      </xdr:nvCxnSpPr>
      <xdr:spPr>
        <a:xfrm>
          <a:off x="13893800" y="2710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54610</xdr:rowOff>
    </xdr:from>
    <xdr:to>
      <xdr:col>20</xdr:col>
      <xdr:colOff>158750</xdr:colOff>
      <xdr:row>15</xdr:row>
      <xdr:rowOff>138430</xdr:rowOff>
    </xdr:to>
    <xdr:cxnSp macro="">
      <xdr:nvCxnSpPr>
        <xdr:cNvPr id="134" name="直線コネクタ 133"/>
        <xdr:cNvCxnSpPr/>
      </xdr:nvCxnSpPr>
      <xdr:spPr>
        <a:xfrm>
          <a:off x="13004800" y="26263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6" name="テキスト ボックス 135"/>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156210</xdr:rowOff>
    </xdr:from>
    <xdr:to>
      <xdr:col>24</xdr:col>
      <xdr:colOff>82550</xdr:colOff>
      <xdr:row>16</xdr:row>
      <xdr:rowOff>86360</xdr:rowOff>
    </xdr:to>
    <xdr:sp macro="" textlink="">
      <xdr:nvSpPr>
        <xdr:cNvPr id="144" name="円/楕円 143"/>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1287</xdr:rowOff>
    </xdr:from>
    <xdr:ext cx="762000" cy="259045"/>
    <xdr:sp macro="" textlink="">
      <xdr:nvSpPr>
        <xdr:cNvPr id="145"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95250</xdr:rowOff>
    </xdr:from>
    <xdr:to>
      <xdr:col>22</xdr:col>
      <xdr:colOff>615950</xdr:colOff>
      <xdr:row>16</xdr:row>
      <xdr:rowOff>25400</xdr:rowOff>
    </xdr:to>
    <xdr:sp macro="" textlink="">
      <xdr:nvSpPr>
        <xdr:cNvPr id="146" name="円/楕円 145"/>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47" name="テキスト ボックス 146"/>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125730</xdr:rowOff>
    </xdr:from>
    <xdr:to>
      <xdr:col>21</xdr:col>
      <xdr:colOff>412750</xdr:colOff>
      <xdr:row>16</xdr:row>
      <xdr:rowOff>55880</xdr:rowOff>
    </xdr:to>
    <xdr:sp macro="" textlink="">
      <xdr:nvSpPr>
        <xdr:cNvPr id="148" name="円/楕円 147"/>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66057</xdr:rowOff>
    </xdr:from>
    <xdr:ext cx="762000" cy="259045"/>
    <xdr:sp macro="" textlink="">
      <xdr:nvSpPr>
        <xdr:cNvPr id="149" name="テキスト ボックス 148"/>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87630</xdr:rowOff>
    </xdr:from>
    <xdr:to>
      <xdr:col>20</xdr:col>
      <xdr:colOff>209550</xdr:colOff>
      <xdr:row>16</xdr:row>
      <xdr:rowOff>17780</xdr:rowOff>
    </xdr:to>
    <xdr:sp macro="" textlink="">
      <xdr:nvSpPr>
        <xdr:cNvPr id="150" name="円/楕円 149"/>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27957</xdr:rowOff>
    </xdr:from>
    <xdr:ext cx="762000" cy="259045"/>
    <xdr:sp macro="" textlink="">
      <xdr:nvSpPr>
        <xdr:cNvPr id="151" name="テキスト ボックス 150"/>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3810</xdr:rowOff>
    </xdr:from>
    <xdr:to>
      <xdr:col>19</xdr:col>
      <xdr:colOff>6350</xdr:colOff>
      <xdr:row>15</xdr:row>
      <xdr:rowOff>105410</xdr:rowOff>
    </xdr:to>
    <xdr:sp macro="" textlink="">
      <xdr:nvSpPr>
        <xdr:cNvPr id="152" name="円/楕円 151"/>
        <xdr:cNvSpPr/>
      </xdr:nvSpPr>
      <xdr:spPr>
        <a:xfrm>
          <a:off x="12954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115587</xdr:rowOff>
    </xdr:from>
    <xdr:ext cx="762000" cy="259045"/>
    <xdr:sp macro="" textlink="">
      <xdr:nvSpPr>
        <xdr:cNvPr id="153" name="テキスト ボックス 152"/>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扶助費に係る経常収支比率が類似団体平均を上回っている要因として、高齢者・心身障がい者の施設入所に係る扶助費等が膨らんでいることが挙げられる。</a:t>
          </a:r>
          <a:endParaRPr kumimoji="1" lang="en-US" altLang="ja-JP" sz="1300">
            <a:latin typeface="ＭＳ Ｐゴシック"/>
          </a:endParaRPr>
        </a:p>
        <a:p>
          <a:r>
            <a:rPr kumimoji="1" lang="ja-JP" altLang="en-US" sz="1300">
              <a:latin typeface="ＭＳ Ｐゴシック"/>
            </a:rPr>
            <a:t>　性質上必要な経費であることを意識しつつ、今後財政を圧迫させることのないよう、上昇に歯止めをかけるよう努める。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29028</xdr:rowOff>
    </xdr:from>
    <xdr:to>
      <xdr:col>7</xdr:col>
      <xdr:colOff>15875</xdr:colOff>
      <xdr:row>56</xdr:row>
      <xdr:rowOff>61685</xdr:rowOff>
    </xdr:to>
    <xdr:cxnSp macro="">
      <xdr:nvCxnSpPr>
        <xdr:cNvPr id="187" name="直線コネクタ 186"/>
        <xdr:cNvCxnSpPr/>
      </xdr:nvCxnSpPr>
      <xdr:spPr>
        <a:xfrm>
          <a:off x="3987800" y="9630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158042</xdr:rowOff>
    </xdr:from>
    <xdr:ext cx="762000" cy="259045"/>
    <xdr:sp macro="" textlink="">
      <xdr:nvSpPr>
        <xdr:cNvPr id="188"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29028</xdr:rowOff>
    </xdr:to>
    <xdr:cxnSp macro="">
      <xdr:nvCxnSpPr>
        <xdr:cNvPr id="190" name="直線コネクタ 189"/>
        <xdr:cNvCxnSpPr/>
      </xdr:nvCxnSpPr>
      <xdr:spPr>
        <a:xfrm>
          <a:off x="3098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2" name="テキスト ボックス 19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167822</xdr:rowOff>
    </xdr:from>
    <xdr:to>
      <xdr:col>4</xdr:col>
      <xdr:colOff>346075</xdr:colOff>
      <xdr:row>56</xdr:row>
      <xdr:rowOff>12700</xdr:rowOff>
    </xdr:to>
    <xdr:cxnSp macro="">
      <xdr:nvCxnSpPr>
        <xdr:cNvPr id="193" name="直線コネクタ 192"/>
        <xdr:cNvCxnSpPr/>
      </xdr:nvCxnSpPr>
      <xdr:spPr>
        <a:xfrm>
          <a:off x="2209800" y="9597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135165</xdr:rowOff>
    </xdr:from>
    <xdr:to>
      <xdr:col>3</xdr:col>
      <xdr:colOff>142875</xdr:colOff>
      <xdr:row>55</xdr:row>
      <xdr:rowOff>167822</xdr:rowOff>
    </xdr:to>
    <xdr:cxnSp macro="">
      <xdr:nvCxnSpPr>
        <xdr:cNvPr id="196" name="直線コネクタ 195"/>
        <xdr:cNvCxnSpPr/>
      </xdr:nvCxnSpPr>
      <xdr:spPr>
        <a:xfrm>
          <a:off x="1320800" y="9564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0" name="テキスト ボックス 19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10885</xdr:rowOff>
    </xdr:from>
    <xdr:to>
      <xdr:col>7</xdr:col>
      <xdr:colOff>66675</xdr:colOff>
      <xdr:row>56</xdr:row>
      <xdr:rowOff>112485</xdr:rowOff>
    </xdr:to>
    <xdr:sp macro="" textlink="">
      <xdr:nvSpPr>
        <xdr:cNvPr id="206" name="円/楕円 205"/>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154412</xdr:rowOff>
    </xdr:from>
    <xdr:ext cx="762000" cy="259045"/>
    <xdr:sp macro="" textlink="">
      <xdr:nvSpPr>
        <xdr:cNvPr id="207" name="扶助費該当値テキスト"/>
        <xdr:cNvSpPr txBox="1"/>
      </xdr:nvSpPr>
      <xdr:spPr>
        <a:xfrm>
          <a:off x="49149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149678</xdr:rowOff>
    </xdr:from>
    <xdr:to>
      <xdr:col>5</xdr:col>
      <xdr:colOff>600075</xdr:colOff>
      <xdr:row>56</xdr:row>
      <xdr:rowOff>79828</xdr:rowOff>
    </xdr:to>
    <xdr:sp macro="" textlink="">
      <xdr:nvSpPr>
        <xdr:cNvPr id="208" name="円/楕円 207"/>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209" name="テキスト ボックス 208"/>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0" name="円/楕円 209"/>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1" name="テキスト ボックス 210"/>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117022</xdr:rowOff>
    </xdr:from>
    <xdr:to>
      <xdr:col>3</xdr:col>
      <xdr:colOff>193675</xdr:colOff>
      <xdr:row>56</xdr:row>
      <xdr:rowOff>47172</xdr:rowOff>
    </xdr:to>
    <xdr:sp macro="" textlink="">
      <xdr:nvSpPr>
        <xdr:cNvPr id="212" name="円/楕円 211"/>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31949</xdr:rowOff>
    </xdr:from>
    <xdr:ext cx="762000" cy="259045"/>
    <xdr:sp macro="" textlink="">
      <xdr:nvSpPr>
        <xdr:cNvPr id="213" name="テキスト ボックス 212"/>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14" name="円/楕円 213"/>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15" name="テキスト ボックス 21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a:t>
          </a:r>
          <a:r>
            <a:rPr kumimoji="1" lang="en-US" altLang="ja-JP" sz="1300">
              <a:latin typeface="ＭＳ Ｐゴシック"/>
            </a:rPr>
            <a:t>4.3</a:t>
          </a:r>
          <a:r>
            <a:rPr kumimoji="1" lang="ja-JP" altLang="en-US" sz="1300">
              <a:latin typeface="ＭＳ Ｐゴシック"/>
            </a:rPr>
            <a:t>ポイント上回っている要因は、国民健康保険事業特別会計や簡易水道事業特別会計への繰出金や維持補修費の増によるものが大きい。</a:t>
          </a:r>
          <a:endParaRPr kumimoji="1" lang="en-US" altLang="ja-JP" sz="1300">
            <a:latin typeface="ＭＳ Ｐゴシック"/>
          </a:endParaRPr>
        </a:p>
        <a:p>
          <a:r>
            <a:rPr kumimoji="1" lang="ja-JP" altLang="en-US" sz="1300">
              <a:latin typeface="ＭＳ Ｐゴシック"/>
            </a:rPr>
            <a:t>　今後、さらに簡易水道事業特別会計への繰出金の増加が見込まれることから、更なる経費の抑制に努める。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115570</xdr:rowOff>
    </xdr:to>
    <xdr:cxnSp macro="">
      <xdr:nvCxnSpPr>
        <xdr:cNvPr id="245" name="直線コネクタ 244"/>
        <xdr:cNvCxnSpPr/>
      </xdr:nvCxnSpPr>
      <xdr:spPr>
        <a:xfrm flipV="1">
          <a:off x="15671800" y="9842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19558</xdr:rowOff>
    </xdr:from>
    <xdr:to>
      <xdr:col>22</xdr:col>
      <xdr:colOff>565150</xdr:colOff>
      <xdr:row>57</xdr:row>
      <xdr:rowOff>115570</xdr:rowOff>
    </xdr:to>
    <xdr:cxnSp macro="">
      <xdr:nvCxnSpPr>
        <xdr:cNvPr id="248" name="直線コネクタ 247"/>
        <xdr:cNvCxnSpPr/>
      </xdr:nvCxnSpPr>
      <xdr:spPr>
        <a:xfrm>
          <a:off x="14782800" y="97922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99568</xdr:rowOff>
    </xdr:from>
    <xdr:to>
      <xdr:col>21</xdr:col>
      <xdr:colOff>361950</xdr:colOff>
      <xdr:row>57</xdr:row>
      <xdr:rowOff>19558</xdr:rowOff>
    </xdr:to>
    <xdr:cxnSp macro="">
      <xdr:nvCxnSpPr>
        <xdr:cNvPr id="251" name="直線コネクタ 250"/>
        <xdr:cNvCxnSpPr/>
      </xdr:nvCxnSpPr>
      <xdr:spPr>
        <a:xfrm>
          <a:off x="13893800" y="97007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53848</xdr:rowOff>
    </xdr:from>
    <xdr:to>
      <xdr:col>20</xdr:col>
      <xdr:colOff>158750</xdr:colOff>
      <xdr:row>56</xdr:row>
      <xdr:rowOff>99568</xdr:rowOff>
    </xdr:to>
    <xdr:cxnSp macro="">
      <xdr:nvCxnSpPr>
        <xdr:cNvPr id="254" name="直線コネクタ 253"/>
        <xdr:cNvCxnSpPr/>
      </xdr:nvCxnSpPr>
      <xdr:spPr>
        <a:xfrm>
          <a:off x="13004800" y="9655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56" name="テキスト ボックス 25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58" name="テキスト ボックス 257"/>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4" name="円/楕円 263"/>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65"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64770</xdr:rowOff>
    </xdr:from>
    <xdr:to>
      <xdr:col>22</xdr:col>
      <xdr:colOff>615950</xdr:colOff>
      <xdr:row>57</xdr:row>
      <xdr:rowOff>166370</xdr:rowOff>
    </xdr:to>
    <xdr:sp macro="" textlink="">
      <xdr:nvSpPr>
        <xdr:cNvPr id="266" name="円/楕円 265"/>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151147</xdr:rowOff>
    </xdr:from>
    <xdr:ext cx="736600" cy="259045"/>
    <xdr:sp macro="" textlink="">
      <xdr:nvSpPr>
        <xdr:cNvPr id="267" name="テキスト ボックス 266"/>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140208</xdr:rowOff>
    </xdr:from>
    <xdr:to>
      <xdr:col>21</xdr:col>
      <xdr:colOff>412750</xdr:colOff>
      <xdr:row>57</xdr:row>
      <xdr:rowOff>70358</xdr:rowOff>
    </xdr:to>
    <xdr:sp macro="" textlink="">
      <xdr:nvSpPr>
        <xdr:cNvPr id="268" name="円/楕円 267"/>
        <xdr:cNvSpPr/>
      </xdr:nvSpPr>
      <xdr:spPr>
        <a:xfrm>
          <a:off x="14732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55135</xdr:rowOff>
    </xdr:from>
    <xdr:ext cx="762000" cy="259045"/>
    <xdr:sp macro="" textlink="">
      <xdr:nvSpPr>
        <xdr:cNvPr id="269" name="テキスト ボックス 268"/>
        <xdr:cNvSpPr txBox="1"/>
      </xdr:nvSpPr>
      <xdr:spPr>
        <a:xfrm>
          <a:off x="14401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48768</xdr:rowOff>
    </xdr:from>
    <xdr:to>
      <xdr:col>20</xdr:col>
      <xdr:colOff>209550</xdr:colOff>
      <xdr:row>56</xdr:row>
      <xdr:rowOff>150368</xdr:rowOff>
    </xdr:to>
    <xdr:sp macro="" textlink="">
      <xdr:nvSpPr>
        <xdr:cNvPr id="270" name="円/楕円 269"/>
        <xdr:cNvSpPr/>
      </xdr:nvSpPr>
      <xdr:spPr>
        <a:xfrm>
          <a:off x="13843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135145</xdr:rowOff>
    </xdr:from>
    <xdr:ext cx="762000" cy="259045"/>
    <xdr:sp macro="" textlink="">
      <xdr:nvSpPr>
        <xdr:cNvPr id="271" name="テキスト ボックス 270"/>
        <xdr:cNvSpPr txBox="1"/>
      </xdr:nvSpPr>
      <xdr:spPr>
        <a:xfrm>
          <a:off x="13512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xdr:rowOff>
    </xdr:from>
    <xdr:to>
      <xdr:col>19</xdr:col>
      <xdr:colOff>6350</xdr:colOff>
      <xdr:row>56</xdr:row>
      <xdr:rowOff>104648</xdr:rowOff>
    </xdr:to>
    <xdr:sp macro="" textlink="">
      <xdr:nvSpPr>
        <xdr:cNvPr id="272" name="円/楕円 271"/>
        <xdr:cNvSpPr/>
      </xdr:nvSpPr>
      <xdr:spPr>
        <a:xfrm>
          <a:off x="12954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89425</xdr:rowOff>
    </xdr:from>
    <xdr:ext cx="762000" cy="259045"/>
    <xdr:sp macro="" textlink="">
      <xdr:nvSpPr>
        <xdr:cNvPr id="273" name="テキスト ボックス 272"/>
        <xdr:cNvSpPr txBox="1"/>
      </xdr:nvSpPr>
      <xdr:spPr>
        <a:xfrm>
          <a:off x="126238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補助費等に係る経常収支比率が類似団体を上回っている要因は、一部事務組合への負担金や各種団体への補助金が多額となっているためであり、見直しや廃止を行い、経費の抑制に努める。　</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117856</xdr:rowOff>
    </xdr:from>
    <xdr:to>
      <xdr:col>24</xdr:col>
      <xdr:colOff>31750</xdr:colOff>
      <xdr:row>36</xdr:row>
      <xdr:rowOff>127000</xdr:rowOff>
    </xdr:to>
    <xdr:cxnSp macro="">
      <xdr:nvCxnSpPr>
        <xdr:cNvPr id="303" name="直線コネクタ 302"/>
        <xdr:cNvCxnSpPr/>
      </xdr:nvCxnSpPr>
      <xdr:spPr>
        <a:xfrm>
          <a:off x="15671800" y="62900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117856</xdr:rowOff>
    </xdr:from>
    <xdr:to>
      <xdr:col>22</xdr:col>
      <xdr:colOff>565150</xdr:colOff>
      <xdr:row>36</xdr:row>
      <xdr:rowOff>149860</xdr:rowOff>
    </xdr:to>
    <xdr:cxnSp macro="">
      <xdr:nvCxnSpPr>
        <xdr:cNvPr id="306" name="直線コネクタ 305"/>
        <xdr:cNvCxnSpPr/>
      </xdr:nvCxnSpPr>
      <xdr:spPr>
        <a:xfrm flipV="1">
          <a:off x="14782800" y="62900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104140</xdr:rowOff>
    </xdr:from>
    <xdr:to>
      <xdr:col>21</xdr:col>
      <xdr:colOff>361950</xdr:colOff>
      <xdr:row>36</xdr:row>
      <xdr:rowOff>149860</xdr:rowOff>
    </xdr:to>
    <xdr:cxnSp macro="">
      <xdr:nvCxnSpPr>
        <xdr:cNvPr id="309" name="直線コネクタ 308"/>
        <xdr:cNvCxnSpPr/>
      </xdr:nvCxnSpPr>
      <xdr:spPr>
        <a:xfrm>
          <a:off x="13893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36</xdr:row>
      <xdr:rowOff>113284</xdr:rowOff>
    </xdr:to>
    <xdr:cxnSp macro="">
      <xdr:nvCxnSpPr>
        <xdr:cNvPr id="312" name="直線コネクタ 311"/>
        <xdr:cNvCxnSpPr/>
      </xdr:nvCxnSpPr>
      <xdr:spPr>
        <a:xfrm flipV="1">
          <a:off x="13004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14" name="テキスト ボックス 313"/>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16" name="テキスト ボックス 31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22" name="円/楕円 321"/>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48277</xdr:rowOff>
    </xdr:from>
    <xdr:ext cx="762000" cy="259045"/>
    <xdr:sp macro="" textlink="">
      <xdr:nvSpPr>
        <xdr:cNvPr id="323"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24" name="円/楕円 323"/>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25" name="テキスト ボックス 324"/>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26" name="円/楕円 325"/>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7" name="テキスト ボックス 32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53340</xdr:rowOff>
    </xdr:from>
    <xdr:to>
      <xdr:col>20</xdr:col>
      <xdr:colOff>209550</xdr:colOff>
      <xdr:row>36</xdr:row>
      <xdr:rowOff>154940</xdr:rowOff>
    </xdr:to>
    <xdr:sp macro="" textlink="">
      <xdr:nvSpPr>
        <xdr:cNvPr id="328" name="円/楕円 327"/>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29" name="テキスト ボックス 328"/>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30" name="円/楕円 329"/>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31" name="テキスト ボックス 330"/>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既発債の償還が完了したことにより、昨年度に比べ</a:t>
          </a:r>
          <a:r>
            <a:rPr kumimoji="1" lang="en-US" altLang="ja-JP" sz="1300">
              <a:latin typeface="ＭＳ Ｐゴシック"/>
            </a:rPr>
            <a:t>0.7</a:t>
          </a:r>
          <a:r>
            <a:rPr kumimoji="1" lang="ja-JP" altLang="en-US" sz="1300">
              <a:latin typeface="ＭＳ Ｐゴシック"/>
            </a:rPr>
            <a:t>ポイント減少し、類似団体平均とほぼ同水準にまで改善された。</a:t>
          </a:r>
          <a:endParaRPr kumimoji="1" lang="en-US" altLang="ja-JP" sz="1300">
            <a:latin typeface="ＭＳ Ｐゴシック"/>
          </a:endParaRPr>
        </a:p>
        <a:p>
          <a:r>
            <a:rPr kumimoji="1" lang="ja-JP" altLang="en-US" sz="1300">
              <a:latin typeface="ＭＳ Ｐゴシック"/>
            </a:rPr>
            <a:t>　今後も、事業の内容を十分に検討し、必要性や緊急性を考慮した地方債の発行により起債額を抑制するほか、借入先の見直しによる利率低減を行うことで、類似団体平均の水準を下回るよう努める。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27939</xdr:rowOff>
    </xdr:from>
    <xdr:to>
      <xdr:col>7</xdr:col>
      <xdr:colOff>15875</xdr:colOff>
      <xdr:row>77</xdr:row>
      <xdr:rowOff>54611</xdr:rowOff>
    </xdr:to>
    <xdr:cxnSp macro="">
      <xdr:nvCxnSpPr>
        <xdr:cNvPr id="363" name="直線コネクタ 362"/>
        <xdr:cNvCxnSpPr/>
      </xdr:nvCxnSpPr>
      <xdr:spPr>
        <a:xfrm flipV="1">
          <a:off x="3987800" y="132295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64"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54611</xdr:rowOff>
    </xdr:from>
    <xdr:to>
      <xdr:col>5</xdr:col>
      <xdr:colOff>549275</xdr:colOff>
      <xdr:row>77</xdr:row>
      <xdr:rowOff>81280</xdr:rowOff>
    </xdr:to>
    <xdr:cxnSp macro="">
      <xdr:nvCxnSpPr>
        <xdr:cNvPr id="366" name="直線コネクタ 365"/>
        <xdr:cNvCxnSpPr/>
      </xdr:nvCxnSpPr>
      <xdr:spPr>
        <a:xfrm flipV="1">
          <a:off x="3098800" y="132562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73677</xdr:rowOff>
    </xdr:from>
    <xdr:ext cx="736600" cy="259045"/>
    <xdr:sp macro="" textlink="">
      <xdr:nvSpPr>
        <xdr:cNvPr id="368" name="テキスト ボックス 367"/>
        <xdr:cNvSpPr txBox="1"/>
      </xdr:nvSpPr>
      <xdr:spPr>
        <a:xfrm>
          <a:off x="3606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81280</xdr:rowOff>
    </xdr:from>
    <xdr:to>
      <xdr:col>4</xdr:col>
      <xdr:colOff>346075</xdr:colOff>
      <xdr:row>78</xdr:row>
      <xdr:rowOff>149861</xdr:rowOff>
    </xdr:to>
    <xdr:cxnSp macro="">
      <xdr:nvCxnSpPr>
        <xdr:cNvPr id="369" name="直線コネクタ 368"/>
        <xdr:cNvCxnSpPr/>
      </xdr:nvCxnSpPr>
      <xdr:spPr>
        <a:xfrm flipV="1">
          <a:off x="2209800" y="13282930"/>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149861</xdr:rowOff>
    </xdr:from>
    <xdr:to>
      <xdr:col>3</xdr:col>
      <xdr:colOff>142875</xdr:colOff>
      <xdr:row>78</xdr:row>
      <xdr:rowOff>153670</xdr:rowOff>
    </xdr:to>
    <xdr:cxnSp macro="">
      <xdr:nvCxnSpPr>
        <xdr:cNvPr id="372" name="直線コネクタ 371"/>
        <xdr:cNvCxnSpPr/>
      </xdr:nvCxnSpPr>
      <xdr:spPr>
        <a:xfrm flipV="1">
          <a:off x="1320800" y="135229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74" name="テキスト ボックス 373"/>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6" name="テキスト ボックス 375"/>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148589</xdr:rowOff>
    </xdr:from>
    <xdr:to>
      <xdr:col>7</xdr:col>
      <xdr:colOff>66675</xdr:colOff>
      <xdr:row>77</xdr:row>
      <xdr:rowOff>78739</xdr:rowOff>
    </xdr:to>
    <xdr:sp macro="" textlink="">
      <xdr:nvSpPr>
        <xdr:cNvPr id="382" name="円/楕円 381"/>
        <xdr:cNvSpPr/>
      </xdr:nvSpPr>
      <xdr:spPr>
        <a:xfrm>
          <a:off x="4775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120666</xdr:rowOff>
    </xdr:from>
    <xdr:ext cx="762000" cy="259045"/>
    <xdr:sp macro="" textlink="">
      <xdr:nvSpPr>
        <xdr:cNvPr id="383" name="公債費該当値テキスト"/>
        <xdr:cNvSpPr txBox="1"/>
      </xdr:nvSpPr>
      <xdr:spPr>
        <a:xfrm>
          <a:off x="49149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3811</xdr:rowOff>
    </xdr:from>
    <xdr:to>
      <xdr:col>5</xdr:col>
      <xdr:colOff>600075</xdr:colOff>
      <xdr:row>77</xdr:row>
      <xdr:rowOff>105411</xdr:rowOff>
    </xdr:to>
    <xdr:sp macro="" textlink="">
      <xdr:nvSpPr>
        <xdr:cNvPr id="384" name="円/楕円 383"/>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90188</xdr:rowOff>
    </xdr:from>
    <xdr:ext cx="736600" cy="259045"/>
    <xdr:sp macro="" textlink="">
      <xdr:nvSpPr>
        <xdr:cNvPr id="385" name="テキスト ボックス 384"/>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30480</xdr:rowOff>
    </xdr:from>
    <xdr:to>
      <xdr:col>4</xdr:col>
      <xdr:colOff>396875</xdr:colOff>
      <xdr:row>77</xdr:row>
      <xdr:rowOff>132080</xdr:rowOff>
    </xdr:to>
    <xdr:sp macro="" textlink="">
      <xdr:nvSpPr>
        <xdr:cNvPr id="386" name="円/楕円 385"/>
        <xdr:cNvSpPr/>
      </xdr:nvSpPr>
      <xdr:spPr>
        <a:xfrm>
          <a:off x="3048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116857</xdr:rowOff>
    </xdr:from>
    <xdr:ext cx="762000" cy="259045"/>
    <xdr:sp macro="" textlink="">
      <xdr:nvSpPr>
        <xdr:cNvPr id="387" name="テキスト ボックス 386"/>
        <xdr:cNvSpPr txBox="1"/>
      </xdr:nvSpPr>
      <xdr:spPr>
        <a:xfrm>
          <a:off x="2717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99061</xdr:rowOff>
    </xdr:from>
    <xdr:to>
      <xdr:col>3</xdr:col>
      <xdr:colOff>193675</xdr:colOff>
      <xdr:row>79</xdr:row>
      <xdr:rowOff>29211</xdr:rowOff>
    </xdr:to>
    <xdr:sp macro="" textlink="">
      <xdr:nvSpPr>
        <xdr:cNvPr id="388" name="円/楕円 387"/>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89" name="テキスト ボックス 388"/>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102870</xdr:rowOff>
    </xdr:from>
    <xdr:to>
      <xdr:col>1</xdr:col>
      <xdr:colOff>676275</xdr:colOff>
      <xdr:row>79</xdr:row>
      <xdr:rowOff>33020</xdr:rowOff>
    </xdr:to>
    <xdr:sp macro="" textlink="">
      <xdr:nvSpPr>
        <xdr:cNvPr id="390" name="円/楕円 389"/>
        <xdr:cNvSpPr/>
      </xdr:nvSpPr>
      <xdr:spPr>
        <a:xfrm>
          <a:off x="1270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17797</xdr:rowOff>
    </xdr:from>
    <xdr:ext cx="762000" cy="259045"/>
    <xdr:sp macro="" textlink="">
      <xdr:nvSpPr>
        <xdr:cNvPr id="391" name="テキスト ボックス 390"/>
        <xdr:cNvSpPr txBox="1"/>
      </xdr:nvSpPr>
      <xdr:spPr>
        <a:xfrm>
          <a:off x="939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類似団体平均とほぼ同水準にあるが、扶助費及びその他において類似団体平均より大幅に上回っていることから、今後、これらの経費の抑制に努める。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162923</xdr:rowOff>
    </xdr:from>
    <xdr:to>
      <xdr:col>24</xdr:col>
      <xdr:colOff>31750</xdr:colOff>
      <xdr:row>77</xdr:row>
      <xdr:rowOff>82913</xdr:rowOff>
    </xdr:to>
    <xdr:cxnSp macro="">
      <xdr:nvCxnSpPr>
        <xdr:cNvPr id="426" name="直線コネクタ 425"/>
        <xdr:cNvCxnSpPr/>
      </xdr:nvCxnSpPr>
      <xdr:spPr>
        <a:xfrm>
          <a:off x="15671800" y="13193123"/>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144978</xdr:rowOff>
    </xdr:from>
    <xdr:ext cx="762000" cy="259045"/>
    <xdr:sp macro="" textlink="">
      <xdr:nvSpPr>
        <xdr:cNvPr id="427"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146594</xdr:rowOff>
    </xdr:from>
    <xdr:to>
      <xdr:col>22</xdr:col>
      <xdr:colOff>565150</xdr:colOff>
      <xdr:row>76</xdr:row>
      <xdr:rowOff>162923</xdr:rowOff>
    </xdr:to>
    <xdr:cxnSp macro="">
      <xdr:nvCxnSpPr>
        <xdr:cNvPr id="429" name="直線コネクタ 428"/>
        <xdr:cNvCxnSpPr/>
      </xdr:nvCxnSpPr>
      <xdr:spPr>
        <a:xfrm>
          <a:off x="14782800" y="131767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164556</xdr:rowOff>
    </xdr:from>
    <xdr:to>
      <xdr:col>21</xdr:col>
      <xdr:colOff>361950</xdr:colOff>
      <xdr:row>76</xdr:row>
      <xdr:rowOff>146594</xdr:rowOff>
    </xdr:to>
    <xdr:cxnSp macro="">
      <xdr:nvCxnSpPr>
        <xdr:cNvPr id="432" name="直線コネクタ 431"/>
        <xdr:cNvCxnSpPr/>
      </xdr:nvCxnSpPr>
      <xdr:spPr>
        <a:xfrm>
          <a:off x="13893800" y="13023306"/>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164556</xdr:rowOff>
    </xdr:from>
    <xdr:to>
      <xdr:col>20</xdr:col>
      <xdr:colOff>158750</xdr:colOff>
      <xdr:row>75</xdr:row>
      <xdr:rowOff>167821</xdr:rowOff>
    </xdr:to>
    <xdr:cxnSp macro="">
      <xdr:nvCxnSpPr>
        <xdr:cNvPr id="435" name="直線コネクタ 434"/>
        <xdr:cNvCxnSpPr/>
      </xdr:nvCxnSpPr>
      <xdr:spPr>
        <a:xfrm flipV="1">
          <a:off x="13004800" y="130233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37" name="テキスト ボックス 436"/>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31223</xdr:rowOff>
    </xdr:from>
    <xdr:ext cx="762000" cy="259045"/>
    <xdr:sp macro="" textlink="">
      <xdr:nvSpPr>
        <xdr:cNvPr id="439" name="テキスト ボックス 438"/>
        <xdr:cNvSpPr txBox="1"/>
      </xdr:nvSpPr>
      <xdr:spPr>
        <a:xfrm>
          <a:off x="12623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32113</xdr:rowOff>
    </xdr:from>
    <xdr:to>
      <xdr:col>24</xdr:col>
      <xdr:colOff>82550</xdr:colOff>
      <xdr:row>77</xdr:row>
      <xdr:rowOff>133713</xdr:rowOff>
    </xdr:to>
    <xdr:sp macro="" textlink="">
      <xdr:nvSpPr>
        <xdr:cNvPr id="445" name="円/楕円 444"/>
        <xdr:cNvSpPr/>
      </xdr:nvSpPr>
      <xdr:spPr>
        <a:xfrm>
          <a:off x="164592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4190</xdr:rowOff>
    </xdr:from>
    <xdr:ext cx="762000" cy="259045"/>
    <xdr:sp macro="" textlink="">
      <xdr:nvSpPr>
        <xdr:cNvPr id="446" name="公債費以外該当値テキスト"/>
        <xdr:cNvSpPr txBox="1"/>
      </xdr:nvSpPr>
      <xdr:spPr>
        <a:xfrm>
          <a:off x="165989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112123</xdr:rowOff>
    </xdr:from>
    <xdr:to>
      <xdr:col>22</xdr:col>
      <xdr:colOff>615950</xdr:colOff>
      <xdr:row>77</xdr:row>
      <xdr:rowOff>42273</xdr:rowOff>
    </xdr:to>
    <xdr:sp macro="" textlink="">
      <xdr:nvSpPr>
        <xdr:cNvPr id="447" name="円/楕円 446"/>
        <xdr:cNvSpPr/>
      </xdr:nvSpPr>
      <xdr:spPr>
        <a:xfrm>
          <a:off x="15621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27050</xdr:rowOff>
    </xdr:from>
    <xdr:ext cx="736600" cy="259045"/>
    <xdr:sp macro="" textlink="">
      <xdr:nvSpPr>
        <xdr:cNvPr id="448" name="テキスト ボックス 447"/>
        <xdr:cNvSpPr txBox="1"/>
      </xdr:nvSpPr>
      <xdr:spPr>
        <a:xfrm>
          <a:off x="15290800" y="13228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95794</xdr:rowOff>
    </xdr:from>
    <xdr:to>
      <xdr:col>21</xdr:col>
      <xdr:colOff>412750</xdr:colOff>
      <xdr:row>77</xdr:row>
      <xdr:rowOff>25944</xdr:rowOff>
    </xdr:to>
    <xdr:sp macro="" textlink="">
      <xdr:nvSpPr>
        <xdr:cNvPr id="449" name="円/楕円 448"/>
        <xdr:cNvSpPr/>
      </xdr:nvSpPr>
      <xdr:spPr>
        <a:xfrm>
          <a:off x="147320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10721</xdr:rowOff>
    </xdr:from>
    <xdr:ext cx="762000" cy="259045"/>
    <xdr:sp macro="" textlink="">
      <xdr:nvSpPr>
        <xdr:cNvPr id="450" name="テキスト ボックス 449"/>
        <xdr:cNvSpPr txBox="1"/>
      </xdr:nvSpPr>
      <xdr:spPr>
        <a:xfrm>
          <a:off x="14401800" y="1321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113756</xdr:rowOff>
    </xdr:from>
    <xdr:to>
      <xdr:col>20</xdr:col>
      <xdr:colOff>209550</xdr:colOff>
      <xdr:row>76</xdr:row>
      <xdr:rowOff>43906</xdr:rowOff>
    </xdr:to>
    <xdr:sp macro="" textlink="">
      <xdr:nvSpPr>
        <xdr:cNvPr id="451" name="円/楕円 450"/>
        <xdr:cNvSpPr/>
      </xdr:nvSpPr>
      <xdr:spPr>
        <a:xfrm>
          <a:off x="13843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54083</xdr:rowOff>
    </xdr:from>
    <xdr:ext cx="762000" cy="259045"/>
    <xdr:sp macro="" textlink="">
      <xdr:nvSpPr>
        <xdr:cNvPr id="452" name="テキスト ボックス 451"/>
        <xdr:cNvSpPr txBox="1"/>
      </xdr:nvSpPr>
      <xdr:spPr>
        <a:xfrm>
          <a:off x="13512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117022</xdr:rowOff>
    </xdr:from>
    <xdr:to>
      <xdr:col>19</xdr:col>
      <xdr:colOff>6350</xdr:colOff>
      <xdr:row>76</xdr:row>
      <xdr:rowOff>47172</xdr:rowOff>
    </xdr:to>
    <xdr:sp macro="" textlink="">
      <xdr:nvSpPr>
        <xdr:cNvPr id="453" name="円/楕円 452"/>
        <xdr:cNvSpPr/>
      </xdr:nvSpPr>
      <xdr:spPr>
        <a:xfrm>
          <a:off x="129540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31948</xdr:rowOff>
    </xdr:from>
    <xdr:ext cx="762000" cy="259045"/>
    <xdr:sp macro="" textlink="">
      <xdr:nvSpPr>
        <xdr:cNvPr id="454" name="テキスト ボックス 453"/>
        <xdr:cNvSpPr txBox="1"/>
      </xdr:nvSpPr>
      <xdr:spPr>
        <a:xfrm>
          <a:off x="126238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北海道仁木町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80110</xdr:rowOff>
    </xdr:from>
    <xdr:to>
      <xdr:col>4</xdr:col>
      <xdr:colOff>1117600</xdr:colOff>
      <xdr:row>17</xdr:row>
      <xdr:rowOff>114650</xdr:rowOff>
    </xdr:to>
    <xdr:cxnSp macro="">
      <xdr:nvCxnSpPr>
        <xdr:cNvPr id="47" name="直線コネクタ 46"/>
        <xdr:cNvCxnSpPr/>
      </xdr:nvCxnSpPr>
      <xdr:spPr bwMode="auto">
        <a:xfrm flipV="1">
          <a:off x="5003800" y="3042385"/>
          <a:ext cx="647700" cy="34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124364</xdr:rowOff>
    </xdr:from>
    <xdr:ext cx="762000" cy="259045"/>
    <xdr:sp macro="" textlink="">
      <xdr:nvSpPr>
        <xdr:cNvPr id="48" name="人口1人当たり決算額の推移平均値テキスト130"/>
        <xdr:cNvSpPr txBox="1"/>
      </xdr:nvSpPr>
      <xdr:spPr>
        <a:xfrm>
          <a:off x="5740400" y="274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114650</xdr:rowOff>
    </xdr:from>
    <xdr:to>
      <xdr:col>4</xdr:col>
      <xdr:colOff>469900</xdr:colOff>
      <xdr:row>17</xdr:row>
      <xdr:rowOff>116405</xdr:rowOff>
    </xdr:to>
    <xdr:cxnSp macro="">
      <xdr:nvCxnSpPr>
        <xdr:cNvPr id="50" name="直線コネクタ 49"/>
        <xdr:cNvCxnSpPr/>
      </xdr:nvCxnSpPr>
      <xdr:spPr bwMode="auto">
        <a:xfrm flipV="1">
          <a:off x="4305300" y="3076925"/>
          <a:ext cx="698500" cy="1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70779</xdr:rowOff>
    </xdr:from>
    <xdr:ext cx="736600" cy="259045"/>
    <xdr:sp macro="" textlink="">
      <xdr:nvSpPr>
        <xdr:cNvPr id="52" name="テキスト ボックス 51"/>
        <xdr:cNvSpPr txBox="1"/>
      </xdr:nvSpPr>
      <xdr:spPr>
        <a:xfrm>
          <a:off x="4622800" y="269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116405</xdr:rowOff>
    </xdr:from>
    <xdr:to>
      <xdr:col>3</xdr:col>
      <xdr:colOff>904875</xdr:colOff>
      <xdr:row>17</xdr:row>
      <xdr:rowOff>140321</xdr:rowOff>
    </xdr:to>
    <xdr:cxnSp macro="">
      <xdr:nvCxnSpPr>
        <xdr:cNvPr id="53" name="直線コネクタ 52"/>
        <xdr:cNvCxnSpPr/>
      </xdr:nvCxnSpPr>
      <xdr:spPr bwMode="auto">
        <a:xfrm flipV="1">
          <a:off x="3606800" y="3078680"/>
          <a:ext cx="698500" cy="23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77610</xdr:rowOff>
    </xdr:from>
    <xdr:ext cx="762000" cy="259045"/>
    <xdr:sp macro="" textlink="">
      <xdr:nvSpPr>
        <xdr:cNvPr id="55" name="テキスト ボックス 54"/>
        <xdr:cNvSpPr txBox="1"/>
      </xdr:nvSpPr>
      <xdr:spPr>
        <a:xfrm>
          <a:off x="3924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137128</xdr:rowOff>
    </xdr:from>
    <xdr:to>
      <xdr:col>3</xdr:col>
      <xdr:colOff>206375</xdr:colOff>
      <xdr:row>17</xdr:row>
      <xdr:rowOff>140321</xdr:rowOff>
    </xdr:to>
    <xdr:cxnSp macro="">
      <xdr:nvCxnSpPr>
        <xdr:cNvPr id="56" name="直線コネクタ 55"/>
        <xdr:cNvCxnSpPr/>
      </xdr:nvCxnSpPr>
      <xdr:spPr bwMode="auto">
        <a:xfrm>
          <a:off x="2908300" y="3099403"/>
          <a:ext cx="698500" cy="3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75605</xdr:rowOff>
    </xdr:from>
    <xdr:ext cx="762000" cy="259045"/>
    <xdr:sp macro="" textlink="">
      <xdr:nvSpPr>
        <xdr:cNvPr id="58" name="テキスト ボックス 57"/>
        <xdr:cNvSpPr txBox="1"/>
      </xdr:nvSpPr>
      <xdr:spPr>
        <a:xfrm>
          <a:off x="3225800" y="26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83284</xdr:rowOff>
    </xdr:from>
    <xdr:ext cx="762000" cy="259045"/>
    <xdr:sp macro="" textlink="">
      <xdr:nvSpPr>
        <xdr:cNvPr id="60" name="テキスト ボックス 59"/>
        <xdr:cNvSpPr txBox="1"/>
      </xdr:nvSpPr>
      <xdr:spPr>
        <a:xfrm>
          <a:off x="2527300" y="27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29310</xdr:rowOff>
    </xdr:from>
    <xdr:to>
      <xdr:col>5</xdr:col>
      <xdr:colOff>34925</xdr:colOff>
      <xdr:row>17</xdr:row>
      <xdr:rowOff>130910</xdr:rowOff>
    </xdr:to>
    <xdr:sp macro="" textlink="">
      <xdr:nvSpPr>
        <xdr:cNvPr id="66" name="円/楕円 65"/>
        <xdr:cNvSpPr/>
      </xdr:nvSpPr>
      <xdr:spPr bwMode="auto">
        <a:xfrm>
          <a:off x="5600700" y="2991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1387</xdr:rowOff>
    </xdr:from>
    <xdr:ext cx="762000" cy="259045"/>
    <xdr:sp macro="" textlink="">
      <xdr:nvSpPr>
        <xdr:cNvPr id="67" name="人口1人当たり決算額の推移該当値テキスト130"/>
        <xdr:cNvSpPr txBox="1"/>
      </xdr:nvSpPr>
      <xdr:spPr>
        <a:xfrm>
          <a:off x="5740400" y="29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191,345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63850</xdr:rowOff>
    </xdr:from>
    <xdr:to>
      <xdr:col>4</xdr:col>
      <xdr:colOff>520700</xdr:colOff>
      <xdr:row>17</xdr:row>
      <xdr:rowOff>165450</xdr:rowOff>
    </xdr:to>
    <xdr:sp macro="" textlink="">
      <xdr:nvSpPr>
        <xdr:cNvPr id="68" name="円/楕円 67"/>
        <xdr:cNvSpPr/>
      </xdr:nvSpPr>
      <xdr:spPr bwMode="auto">
        <a:xfrm>
          <a:off x="4953000" y="3026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150227</xdr:rowOff>
    </xdr:from>
    <xdr:ext cx="736600" cy="259045"/>
    <xdr:sp macro="" textlink="">
      <xdr:nvSpPr>
        <xdr:cNvPr id="69" name="テキスト ボックス 68"/>
        <xdr:cNvSpPr txBox="1"/>
      </xdr:nvSpPr>
      <xdr:spPr>
        <a:xfrm>
          <a:off x="4622800" y="311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176,236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65605</xdr:rowOff>
    </xdr:from>
    <xdr:to>
      <xdr:col>3</xdr:col>
      <xdr:colOff>955675</xdr:colOff>
      <xdr:row>17</xdr:row>
      <xdr:rowOff>167205</xdr:rowOff>
    </xdr:to>
    <xdr:sp macro="" textlink="">
      <xdr:nvSpPr>
        <xdr:cNvPr id="70" name="円/楕円 69"/>
        <xdr:cNvSpPr/>
      </xdr:nvSpPr>
      <xdr:spPr bwMode="auto">
        <a:xfrm>
          <a:off x="4254500" y="3027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151982</xdr:rowOff>
    </xdr:from>
    <xdr:ext cx="762000" cy="259045"/>
    <xdr:sp macro="" textlink="">
      <xdr:nvSpPr>
        <xdr:cNvPr id="71" name="テキスト ボックス 70"/>
        <xdr:cNvSpPr txBox="1"/>
      </xdr:nvSpPr>
      <xdr:spPr>
        <a:xfrm>
          <a:off x="3924300" y="311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175,468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89521</xdr:rowOff>
    </xdr:from>
    <xdr:to>
      <xdr:col>3</xdr:col>
      <xdr:colOff>257175</xdr:colOff>
      <xdr:row>18</xdr:row>
      <xdr:rowOff>19671</xdr:rowOff>
    </xdr:to>
    <xdr:sp macro="" textlink="">
      <xdr:nvSpPr>
        <xdr:cNvPr id="72" name="円/楕円 71"/>
        <xdr:cNvSpPr/>
      </xdr:nvSpPr>
      <xdr:spPr bwMode="auto">
        <a:xfrm>
          <a:off x="3556000" y="3051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4448</xdr:rowOff>
    </xdr:from>
    <xdr:ext cx="762000" cy="259045"/>
    <xdr:sp macro="" textlink="">
      <xdr:nvSpPr>
        <xdr:cNvPr id="73" name="テキスト ボックス 72"/>
        <xdr:cNvSpPr txBox="1"/>
      </xdr:nvSpPr>
      <xdr:spPr>
        <a:xfrm>
          <a:off x="3225800" y="313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165,006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86328</xdr:rowOff>
    </xdr:from>
    <xdr:to>
      <xdr:col>2</xdr:col>
      <xdr:colOff>692150</xdr:colOff>
      <xdr:row>18</xdr:row>
      <xdr:rowOff>16478</xdr:rowOff>
    </xdr:to>
    <xdr:sp macro="" textlink="">
      <xdr:nvSpPr>
        <xdr:cNvPr id="74" name="円/楕円 73"/>
        <xdr:cNvSpPr/>
      </xdr:nvSpPr>
      <xdr:spPr bwMode="auto">
        <a:xfrm>
          <a:off x="2857500" y="3048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1255</xdr:rowOff>
    </xdr:from>
    <xdr:ext cx="762000" cy="259045"/>
    <xdr:sp macro="" textlink="">
      <xdr:nvSpPr>
        <xdr:cNvPr id="75" name="テキスト ボックス 74"/>
        <xdr:cNvSpPr txBox="1"/>
      </xdr:nvSpPr>
      <xdr:spPr>
        <a:xfrm>
          <a:off x="2527300" y="313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166,403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110564</xdr:rowOff>
    </xdr:from>
    <xdr:to>
      <xdr:col>4</xdr:col>
      <xdr:colOff>1117600</xdr:colOff>
      <xdr:row>35</xdr:row>
      <xdr:rowOff>151780</xdr:rowOff>
    </xdr:to>
    <xdr:cxnSp macro="">
      <xdr:nvCxnSpPr>
        <xdr:cNvPr id="108" name="直線コネクタ 107"/>
        <xdr:cNvCxnSpPr/>
      </xdr:nvCxnSpPr>
      <xdr:spPr bwMode="auto">
        <a:xfrm>
          <a:off x="5003800" y="6720914"/>
          <a:ext cx="647700" cy="41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139542</xdr:rowOff>
    </xdr:from>
    <xdr:ext cx="762000" cy="259045"/>
    <xdr:sp macro="" textlink="">
      <xdr:nvSpPr>
        <xdr:cNvPr id="109" name="人口1人当たり決算額の推移平均値テキスト445"/>
        <xdr:cNvSpPr txBox="1"/>
      </xdr:nvSpPr>
      <xdr:spPr>
        <a:xfrm>
          <a:off x="5740400" y="674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56752</xdr:rowOff>
    </xdr:from>
    <xdr:to>
      <xdr:col>4</xdr:col>
      <xdr:colOff>469900</xdr:colOff>
      <xdr:row>35</xdr:row>
      <xdr:rowOff>110564</xdr:rowOff>
    </xdr:to>
    <xdr:cxnSp macro="">
      <xdr:nvCxnSpPr>
        <xdr:cNvPr id="111" name="直線コネクタ 110"/>
        <xdr:cNvCxnSpPr/>
      </xdr:nvCxnSpPr>
      <xdr:spPr bwMode="auto">
        <a:xfrm>
          <a:off x="4305300" y="6667102"/>
          <a:ext cx="698500" cy="53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215064</xdr:rowOff>
    </xdr:from>
    <xdr:ext cx="736600" cy="259045"/>
    <xdr:sp macro="" textlink="">
      <xdr:nvSpPr>
        <xdr:cNvPr id="113" name="テキスト ボックス 112"/>
        <xdr:cNvSpPr txBox="1"/>
      </xdr:nvSpPr>
      <xdr:spPr>
        <a:xfrm>
          <a:off x="4622800" y="682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258468</xdr:rowOff>
    </xdr:from>
    <xdr:to>
      <xdr:col>3</xdr:col>
      <xdr:colOff>904875</xdr:colOff>
      <xdr:row>35</xdr:row>
      <xdr:rowOff>56752</xdr:rowOff>
    </xdr:to>
    <xdr:cxnSp macro="">
      <xdr:nvCxnSpPr>
        <xdr:cNvPr id="114" name="直線コネクタ 113"/>
        <xdr:cNvCxnSpPr/>
      </xdr:nvCxnSpPr>
      <xdr:spPr bwMode="auto">
        <a:xfrm>
          <a:off x="3606800" y="6525918"/>
          <a:ext cx="698500" cy="141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198224</xdr:rowOff>
    </xdr:from>
    <xdr:ext cx="762000" cy="259045"/>
    <xdr:sp macro="" textlink="">
      <xdr:nvSpPr>
        <xdr:cNvPr id="116" name="テキスト ボックス 115"/>
        <xdr:cNvSpPr txBox="1"/>
      </xdr:nvSpPr>
      <xdr:spPr>
        <a:xfrm>
          <a:off x="39243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258468</xdr:rowOff>
    </xdr:from>
    <xdr:to>
      <xdr:col>3</xdr:col>
      <xdr:colOff>206375</xdr:colOff>
      <xdr:row>34</xdr:row>
      <xdr:rowOff>277670</xdr:rowOff>
    </xdr:to>
    <xdr:cxnSp macro="">
      <xdr:nvCxnSpPr>
        <xdr:cNvPr id="117" name="直線コネクタ 116"/>
        <xdr:cNvCxnSpPr/>
      </xdr:nvCxnSpPr>
      <xdr:spPr bwMode="auto">
        <a:xfrm flipV="1">
          <a:off x="2908300" y="6525918"/>
          <a:ext cx="698500" cy="19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149509</xdr:rowOff>
    </xdr:from>
    <xdr:ext cx="762000" cy="259045"/>
    <xdr:sp macro="" textlink="">
      <xdr:nvSpPr>
        <xdr:cNvPr id="119" name="テキスト ボックス 118"/>
        <xdr:cNvSpPr txBox="1"/>
      </xdr:nvSpPr>
      <xdr:spPr>
        <a:xfrm>
          <a:off x="32258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105534</xdr:rowOff>
    </xdr:from>
    <xdr:ext cx="762000" cy="259045"/>
    <xdr:sp macro="" textlink="">
      <xdr:nvSpPr>
        <xdr:cNvPr id="121" name="テキスト ボックス 120"/>
        <xdr:cNvSpPr txBox="1"/>
      </xdr:nvSpPr>
      <xdr:spPr>
        <a:xfrm>
          <a:off x="2527300" y="671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100980</xdr:rowOff>
    </xdr:from>
    <xdr:to>
      <xdr:col>5</xdr:col>
      <xdr:colOff>34925</xdr:colOff>
      <xdr:row>35</xdr:row>
      <xdr:rowOff>202580</xdr:rowOff>
    </xdr:to>
    <xdr:sp macro="" textlink="">
      <xdr:nvSpPr>
        <xdr:cNvPr id="127" name="円/楕円 126"/>
        <xdr:cNvSpPr/>
      </xdr:nvSpPr>
      <xdr:spPr bwMode="auto">
        <a:xfrm>
          <a:off x="5600700" y="6711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288957</xdr:rowOff>
    </xdr:from>
    <xdr:ext cx="762000" cy="259045"/>
    <xdr:sp macro="" textlink="">
      <xdr:nvSpPr>
        <xdr:cNvPr id="128" name="人口1人当たり決算額の推移該当値テキスト445"/>
        <xdr:cNvSpPr txBox="1"/>
      </xdr:nvSpPr>
      <xdr:spPr>
        <a:xfrm>
          <a:off x="5740400" y="655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54,248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59764</xdr:rowOff>
    </xdr:from>
    <xdr:to>
      <xdr:col>4</xdr:col>
      <xdr:colOff>520700</xdr:colOff>
      <xdr:row>35</xdr:row>
      <xdr:rowOff>161364</xdr:rowOff>
    </xdr:to>
    <xdr:sp macro="" textlink="">
      <xdr:nvSpPr>
        <xdr:cNvPr id="129" name="円/楕円 128"/>
        <xdr:cNvSpPr/>
      </xdr:nvSpPr>
      <xdr:spPr bwMode="auto">
        <a:xfrm>
          <a:off x="4953000" y="6670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171541</xdr:rowOff>
    </xdr:from>
    <xdr:ext cx="736600" cy="259045"/>
    <xdr:sp macro="" textlink="">
      <xdr:nvSpPr>
        <xdr:cNvPr id="130" name="テキスト ボックス 129"/>
        <xdr:cNvSpPr txBox="1"/>
      </xdr:nvSpPr>
      <xdr:spPr>
        <a:xfrm>
          <a:off x="4622800" y="6438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59,657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5952</xdr:rowOff>
    </xdr:from>
    <xdr:to>
      <xdr:col>3</xdr:col>
      <xdr:colOff>955675</xdr:colOff>
      <xdr:row>35</xdr:row>
      <xdr:rowOff>107552</xdr:rowOff>
    </xdr:to>
    <xdr:sp macro="" textlink="">
      <xdr:nvSpPr>
        <xdr:cNvPr id="131" name="円/楕円 130"/>
        <xdr:cNvSpPr/>
      </xdr:nvSpPr>
      <xdr:spPr bwMode="auto">
        <a:xfrm>
          <a:off x="4254500" y="6616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117728</xdr:rowOff>
    </xdr:from>
    <xdr:ext cx="762000" cy="259045"/>
    <xdr:sp macro="" textlink="">
      <xdr:nvSpPr>
        <xdr:cNvPr id="132" name="テキスト ボックス 131"/>
        <xdr:cNvSpPr txBox="1"/>
      </xdr:nvSpPr>
      <xdr:spPr>
        <a:xfrm>
          <a:off x="3924300" y="63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66,719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207668</xdr:rowOff>
    </xdr:from>
    <xdr:to>
      <xdr:col>3</xdr:col>
      <xdr:colOff>257175</xdr:colOff>
      <xdr:row>34</xdr:row>
      <xdr:rowOff>309268</xdr:rowOff>
    </xdr:to>
    <xdr:sp macro="" textlink="">
      <xdr:nvSpPr>
        <xdr:cNvPr id="133" name="円/楕円 132"/>
        <xdr:cNvSpPr/>
      </xdr:nvSpPr>
      <xdr:spPr bwMode="auto">
        <a:xfrm>
          <a:off x="3556000" y="6475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319445</xdr:rowOff>
    </xdr:from>
    <xdr:ext cx="762000" cy="259045"/>
    <xdr:sp macro="" textlink="">
      <xdr:nvSpPr>
        <xdr:cNvPr id="134" name="テキスト ボックス 133"/>
        <xdr:cNvSpPr txBox="1"/>
      </xdr:nvSpPr>
      <xdr:spPr>
        <a:xfrm>
          <a:off x="3225800" y="624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85,247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226870</xdr:rowOff>
    </xdr:from>
    <xdr:to>
      <xdr:col>2</xdr:col>
      <xdr:colOff>692150</xdr:colOff>
      <xdr:row>34</xdr:row>
      <xdr:rowOff>328470</xdr:rowOff>
    </xdr:to>
    <xdr:sp macro="" textlink="">
      <xdr:nvSpPr>
        <xdr:cNvPr id="135" name="円/楕円 134"/>
        <xdr:cNvSpPr/>
      </xdr:nvSpPr>
      <xdr:spPr bwMode="auto">
        <a:xfrm>
          <a:off x="2857500" y="649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338647</xdr:rowOff>
    </xdr:from>
    <xdr:ext cx="762000" cy="259045"/>
    <xdr:sp macro="" textlink="">
      <xdr:nvSpPr>
        <xdr:cNvPr id="136" name="テキスト ボックス 135"/>
        <xdr:cNvSpPr txBox="1"/>
      </xdr:nvSpPr>
      <xdr:spPr>
        <a:xfrm>
          <a:off x="2527300" y="626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北海道仁木町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年度以降の実質収支及び実質単年度収支は黒字である。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その主な要因は、国の社会資本整備交付金や都市再生整備計画事業補助金等の活用により、大規模な建設事業等を財政調整基金の取崩しを行わずに実施できたためである。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今後、普通交付税を含めた一般財源の確保が厳しい状況となることが見込まれることから、事務事業の見直しにより財政の健全化を図る必要がある。</a:t>
          </a:r>
          <a:endParaRPr kumimoji="1" lang="en-US" altLang="ja-JP" sz="12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北海道仁木町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一般会計及び公営事業会計の実質収支が黒字であるため、連結実質赤字比率においても赤字額は発生しない。</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しかし、簡易水道事業特別会計においては、水道料金の値上げをする等、一般会計からの繰入金の額の抑制に努めているものの、平成</a:t>
          </a:r>
          <a:r>
            <a:rPr kumimoji="1" lang="en-US" altLang="ja-JP" sz="1400" baseline="0">
              <a:latin typeface="ＭＳ ゴシック" pitchFamily="49" charset="-128"/>
              <a:ea typeface="ＭＳ ゴシック" pitchFamily="49" charset="-128"/>
            </a:rPr>
            <a:t>25</a:t>
          </a:r>
          <a:r>
            <a:rPr kumimoji="1" lang="ja-JP" altLang="en-US" sz="1400" baseline="0">
              <a:latin typeface="ＭＳ ゴシック" pitchFamily="49" charset="-128"/>
              <a:ea typeface="ＭＳ ゴシック" pitchFamily="49" charset="-128"/>
            </a:rPr>
            <a:t>年度まで実施した統合簡易水道事業の公営企業債の元利償還金に係る繰入金が年々増加していることから、今後事務事業の見直し等により、一般会計からの基準外繰入金の額を最小限に抑える必要がある。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また、一般会計においても、実質収支と同様、今後、普通交付税を含めた一般財源の確保が厳しい状況になることが見込まれることから、より一層財政の健全化を図る必要がある。</a:t>
          </a:r>
          <a:endParaRPr kumimoji="1" lang="en-US" altLang="ja-JP" sz="1400" baseline="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北海道仁木町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普通建設事業費に係る既発債の償還終了による元利償還金の減少に伴い、実質公債費比率は、年々減少傾向にある。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臨時財政対策債や過疎対策事業債といった普通交付税に元利償還金が措置される地方債の発行や公債費に充当した特定財源の増により、実質公債費率の分子から控除される算入公債費率等の占める割合は増加傾向に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しかし、平成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年度で終了した統合簡易水道事業に係る元利償還金に対する繰出金が多額となっていることから、今後も事業の整理・縮小を図るなど、起債依存型の事業実施を見直す必要がある。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北海道仁木町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毎年比率が低下している主な要因として、充当可能財源等のうち、充当可能基金が毎年増加していることが挙げられる。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地方債現在高については、繰上償還や公共施設建設事業に係る償還が終了したことにより、平成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年度と比較して減少しているが、平成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年度で終了した統合簡易水道事業や平成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年度まで実施する配水管整備事業に伴い、今後、公営企業債等繰入見込額の増が見込まれることから、今後も事業の整理・縮小を図るなど、各種事業実施を見直す必要がある。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3647709</v>
      </c>
      <c r="BO4" s="379"/>
      <c r="BP4" s="379"/>
      <c r="BQ4" s="379"/>
      <c r="BR4" s="379"/>
      <c r="BS4" s="379"/>
      <c r="BT4" s="379"/>
      <c r="BU4" s="380"/>
      <c r="BV4" s="378">
        <v>3166133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1.4</v>
      </c>
      <c r="CU4" s="556"/>
      <c r="CV4" s="556"/>
      <c r="CW4" s="556"/>
      <c r="CX4" s="556"/>
      <c r="CY4" s="556"/>
      <c r="CZ4" s="556"/>
      <c r="DA4" s="557"/>
      <c r="DB4" s="555">
        <v>0.8</v>
      </c>
      <c r="DC4" s="556"/>
      <c r="DD4" s="556"/>
      <c r="DE4" s="556"/>
      <c r="DF4" s="556"/>
      <c r="DG4" s="556"/>
      <c r="DH4" s="556"/>
      <c r="DI4" s="557"/>
      <c r="DJ4" s="137"/>
      <c r="DK4" s="137"/>
      <c r="DL4" s="137"/>
      <c r="DM4" s="137"/>
      <c r="DN4" s="137"/>
      <c r="DO4" s="137"/>
    </row>
    <row r="5" spans="1:119" ht="18.75" customHeight="1" x14ac:dyDescent="0.15">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3615799</v>
      </c>
      <c r="BO5" s="384"/>
      <c r="BP5" s="384"/>
      <c r="BQ5" s="384"/>
      <c r="BR5" s="384"/>
      <c r="BS5" s="384"/>
      <c r="BT5" s="384"/>
      <c r="BU5" s="385"/>
      <c r="BV5" s="383">
        <v>3138526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84.3</v>
      </c>
      <c r="CU5" s="354"/>
      <c r="CV5" s="354"/>
      <c r="CW5" s="354"/>
      <c r="CX5" s="354"/>
      <c r="CY5" s="354"/>
      <c r="CZ5" s="354"/>
      <c r="DA5" s="355"/>
      <c r="DB5" s="353">
        <v>82.2</v>
      </c>
      <c r="DC5" s="354"/>
      <c r="DD5" s="354"/>
      <c r="DE5" s="354"/>
      <c r="DF5" s="354"/>
      <c r="DG5" s="354"/>
      <c r="DH5" s="354"/>
      <c r="DI5" s="355"/>
      <c r="DJ5" s="137"/>
      <c r="DK5" s="137"/>
      <c r="DL5" s="137"/>
      <c r="DM5" s="137"/>
      <c r="DN5" s="137"/>
      <c r="DO5" s="137"/>
    </row>
    <row r="6" spans="1:119" ht="18.75" customHeight="1" x14ac:dyDescent="0.15">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31910</v>
      </c>
      <c r="BO6" s="384"/>
      <c r="BP6" s="384"/>
      <c r="BQ6" s="384"/>
      <c r="BR6" s="384"/>
      <c r="BS6" s="384"/>
      <c r="BT6" s="384"/>
      <c r="BU6" s="385"/>
      <c r="BV6" s="383">
        <v>27607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88.7</v>
      </c>
      <c r="CU6" s="530"/>
      <c r="CV6" s="530"/>
      <c r="CW6" s="530"/>
      <c r="CX6" s="530"/>
      <c r="CY6" s="530"/>
      <c r="CZ6" s="530"/>
      <c r="DA6" s="531"/>
      <c r="DB6" s="529">
        <v>86.6</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501</v>
      </c>
      <c r="BO7" s="384"/>
      <c r="BP7" s="384"/>
      <c r="BQ7" s="384"/>
      <c r="BR7" s="384"/>
      <c r="BS7" s="384"/>
      <c r="BT7" s="384"/>
      <c r="BU7" s="385"/>
      <c r="BV7" s="383">
        <v>9756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2185980</v>
      </c>
      <c r="CU7" s="384"/>
      <c r="CV7" s="384"/>
      <c r="CW7" s="384"/>
      <c r="CX7" s="384"/>
      <c r="CY7" s="384"/>
      <c r="CZ7" s="384"/>
      <c r="DA7" s="385"/>
      <c r="DB7" s="383">
        <v>2247106</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31409</v>
      </c>
      <c r="BO8" s="384"/>
      <c r="BP8" s="384"/>
      <c r="BQ8" s="384"/>
      <c r="BR8" s="384"/>
      <c r="BS8" s="384"/>
      <c r="BT8" s="384"/>
      <c r="BU8" s="385"/>
      <c r="BV8" s="383">
        <v>17851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0.14000000000000001</v>
      </c>
      <c r="CU8" s="493"/>
      <c r="CV8" s="493"/>
      <c r="CW8" s="493"/>
      <c r="CX8" s="493"/>
      <c r="CY8" s="493"/>
      <c r="CZ8" s="493"/>
      <c r="DA8" s="494"/>
      <c r="DB8" s="492">
        <v>0.14000000000000001</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3800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13558</v>
      </c>
      <c r="BO9" s="384"/>
      <c r="BP9" s="384"/>
      <c r="BQ9" s="384"/>
      <c r="BR9" s="384"/>
      <c r="BS9" s="384"/>
      <c r="BT9" s="384"/>
      <c r="BU9" s="385"/>
      <c r="BV9" s="383">
        <v>-6793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17.3</v>
      </c>
      <c r="CU9" s="354"/>
      <c r="CV9" s="354"/>
      <c r="CW9" s="354"/>
      <c r="CX9" s="354"/>
      <c r="CY9" s="354"/>
      <c r="CZ9" s="354"/>
      <c r="DA9" s="355"/>
      <c r="DB9" s="353">
        <v>21.6</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3967</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128</v>
      </c>
      <c r="BO10" s="384"/>
      <c r="BP10" s="384"/>
      <c r="BQ10" s="384"/>
      <c r="BR10" s="384"/>
      <c r="BS10" s="384"/>
      <c r="BT10" s="384"/>
      <c r="BU10" s="385"/>
      <c r="BV10" s="383">
        <v>136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31" t="s">
        <v>107</v>
      </c>
      <c r="M11" s="432"/>
      <c r="N11" s="432"/>
      <c r="O11" s="432"/>
      <c r="P11" s="432"/>
      <c r="Q11" s="433"/>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85506</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3518</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3501</v>
      </c>
      <c r="S13" s="485"/>
      <c r="T13" s="485"/>
      <c r="U13" s="485"/>
      <c r="V13" s="486"/>
      <c r="W13" s="472" t="s">
        <v>124</v>
      </c>
      <c r="X13" s="398"/>
      <c r="Y13" s="398"/>
      <c r="Z13" s="398"/>
      <c r="AA13" s="398"/>
      <c r="AB13" s="399"/>
      <c r="AC13" s="359">
        <v>865</v>
      </c>
      <c r="AD13" s="360"/>
      <c r="AE13" s="360"/>
      <c r="AF13" s="360"/>
      <c r="AG13" s="361"/>
      <c r="AH13" s="359">
        <v>970</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13686</v>
      </c>
      <c r="BO13" s="384"/>
      <c r="BP13" s="384"/>
      <c r="BQ13" s="384"/>
      <c r="BR13" s="384"/>
      <c r="BS13" s="384"/>
      <c r="BT13" s="384"/>
      <c r="BU13" s="385"/>
      <c r="BV13" s="383">
        <v>78849</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11.5</v>
      </c>
      <c r="CU13" s="354"/>
      <c r="CV13" s="354"/>
      <c r="CW13" s="354"/>
      <c r="CX13" s="354"/>
      <c r="CY13" s="354"/>
      <c r="CZ13" s="354"/>
      <c r="DA13" s="355"/>
      <c r="DB13" s="353">
        <v>13.8</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3595</v>
      </c>
      <c r="S14" s="485"/>
      <c r="T14" s="485"/>
      <c r="U14" s="485"/>
      <c r="V14" s="486"/>
      <c r="W14" s="487"/>
      <c r="X14" s="401"/>
      <c r="Y14" s="401"/>
      <c r="Z14" s="401"/>
      <c r="AA14" s="401"/>
      <c r="AB14" s="402"/>
      <c r="AC14" s="477">
        <v>47</v>
      </c>
      <c r="AD14" s="478"/>
      <c r="AE14" s="478"/>
      <c r="AF14" s="478"/>
      <c r="AG14" s="479"/>
      <c r="AH14" s="477">
        <v>46.9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27.4</v>
      </c>
      <c r="CU14" s="456"/>
      <c r="CV14" s="456"/>
      <c r="CW14" s="456"/>
      <c r="CX14" s="456"/>
      <c r="CY14" s="456"/>
      <c r="CZ14" s="456"/>
      <c r="DA14" s="457"/>
      <c r="DB14" s="488">
        <v>38.4</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3572</v>
      </c>
      <c r="S15" s="485"/>
      <c r="T15" s="485"/>
      <c r="U15" s="485"/>
      <c r="V15" s="486"/>
      <c r="W15" s="472" t="s">
        <v>131</v>
      </c>
      <c r="X15" s="398"/>
      <c r="Y15" s="398"/>
      <c r="Z15" s="398"/>
      <c r="AA15" s="398"/>
      <c r="AB15" s="399"/>
      <c r="AC15" s="359">
        <v>148</v>
      </c>
      <c r="AD15" s="360"/>
      <c r="AE15" s="360"/>
      <c r="AF15" s="360"/>
      <c r="AG15" s="361"/>
      <c r="AH15" s="359">
        <v>175</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295877</v>
      </c>
      <c r="BO15" s="379"/>
      <c r="BP15" s="379"/>
      <c r="BQ15" s="379"/>
      <c r="BR15" s="379"/>
      <c r="BS15" s="379"/>
      <c r="BT15" s="379"/>
      <c r="BU15" s="380"/>
      <c r="BV15" s="378">
        <v>291124</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401"/>
      <c r="Y16" s="401"/>
      <c r="Z16" s="401"/>
      <c r="AA16" s="401"/>
      <c r="AB16" s="402"/>
      <c r="AC16" s="477">
        <v>8</v>
      </c>
      <c r="AD16" s="478"/>
      <c r="AE16" s="478"/>
      <c r="AF16" s="478"/>
      <c r="AG16" s="479"/>
      <c r="AH16" s="477">
        <v>8.5</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2003139</v>
      </c>
      <c r="BO16" s="384"/>
      <c r="BP16" s="384"/>
      <c r="BQ16" s="384"/>
      <c r="BR16" s="384"/>
      <c r="BS16" s="384"/>
      <c r="BT16" s="384"/>
      <c r="BU16" s="385"/>
      <c r="BV16" s="383">
        <v>2053711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8"/>
      <c r="Y17" s="398"/>
      <c r="Z17" s="398"/>
      <c r="AA17" s="398"/>
      <c r="AB17" s="399"/>
      <c r="AC17" s="359">
        <v>827</v>
      </c>
      <c r="AD17" s="360"/>
      <c r="AE17" s="360"/>
      <c r="AF17" s="360"/>
      <c r="AG17" s="361"/>
      <c r="AH17" s="359">
        <v>872</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370058</v>
      </c>
      <c r="BO17" s="384"/>
      <c r="BP17" s="384"/>
      <c r="BQ17" s="384"/>
      <c r="BR17" s="384"/>
      <c r="BS17" s="384"/>
      <c r="BT17" s="384"/>
      <c r="BU17" s="385"/>
      <c r="BV17" s="383">
        <v>368085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167.96</v>
      </c>
      <c r="M18" s="448"/>
      <c r="N18" s="448"/>
      <c r="O18" s="448"/>
      <c r="P18" s="448"/>
      <c r="Q18" s="448"/>
      <c r="R18" s="449"/>
      <c r="S18" s="449"/>
      <c r="T18" s="449"/>
      <c r="U18" s="449"/>
      <c r="V18" s="450"/>
      <c r="W18" s="464"/>
      <c r="X18" s="465"/>
      <c r="Y18" s="465"/>
      <c r="Z18" s="465"/>
      <c r="AA18" s="465"/>
      <c r="AB18" s="473"/>
      <c r="AC18" s="347">
        <v>44.9</v>
      </c>
      <c r="AD18" s="348"/>
      <c r="AE18" s="348"/>
      <c r="AF18" s="348"/>
      <c r="AG18" s="451"/>
      <c r="AH18" s="347">
        <v>42.1</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1854868</v>
      </c>
      <c r="BO18" s="384"/>
      <c r="BP18" s="384"/>
      <c r="BQ18" s="384"/>
      <c r="BR18" s="384"/>
      <c r="BS18" s="384"/>
      <c r="BT18" s="384"/>
      <c r="BU18" s="385"/>
      <c r="BV18" s="383">
        <v>1850495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23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2404005</v>
      </c>
      <c r="BO19" s="384"/>
      <c r="BP19" s="384"/>
      <c r="BQ19" s="384"/>
      <c r="BR19" s="384"/>
      <c r="BS19" s="384"/>
      <c r="BT19" s="384"/>
      <c r="BU19" s="385"/>
      <c r="BV19" s="383">
        <v>2445119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1493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153</v>
      </c>
      <c r="AZ23" s="376"/>
      <c r="BA23" s="376"/>
      <c r="BB23" s="376"/>
      <c r="BC23" s="376"/>
      <c r="BD23" s="376"/>
      <c r="BE23" s="376"/>
      <c r="BF23" s="376"/>
      <c r="BG23" s="376"/>
      <c r="BH23" s="376"/>
      <c r="BI23" s="376"/>
      <c r="BJ23" s="376"/>
      <c r="BK23" s="376"/>
      <c r="BL23" s="376"/>
      <c r="BM23" s="377"/>
      <c r="BN23" s="383">
        <v>3838430</v>
      </c>
      <c r="BO23" s="384"/>
      <c r="BP23" s="384"/>
      <c r="BQ23" s="384"/>
      <c r="BR23" s="384"/>
      <c r="BS23" s="384"/>
      <c r="BT23" s="384"/>
      <c r="BU23" s="385"/>
      <c r="BV23" s="383">
        <v>3740204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7"/>
      <c r="C24" s="418"/>
      <c r="D24" s="419"/>
      <c r="E24" s="356" t="s">
        <v>154</v>
      </c>
      <c r="F24" s="357"/>
      <c r="G24" s="357"/>
      <c r="H24" s="357"/>
      <c r="I24" s="357"/>
      <c r="J24" s="357"/>
      <c r="K24" s="358"/>
      <c r="L24" s="359">
        <v>1</v>
      </c>
      <c r="M24" s="360"/>
      <c r="N24" s="360"/>
      <c r="O24" s="360"/>
      <c r="P24" s="361"/>
      <c r="Q24" s="359">
        <v>6360</v>
      </c>
      <c r="R24" s="360"/>
      <c r="S24" s="360"/>
      <c r="T24" s="360"/>
      <c r="U24" s="360"/>
      <c r="V24" s="361"/>
      <c r="W24" s="427"/>
      <c r="X24" s="418"/>
      <c r="Y24" s="419"/>
      <c r="Z24" s="356" t="s">
        <v>155</v>
      </c>
      <c r="AA24" s="357"/>
      <c r="AB24" s="357"/>
      <c r="AC24" s="357"/>
      <c r="AD24" s="357"/>
      <c r="AE24" s="357"/>
      <c r="AF24" s="357"/>
      <c r="AG24" s="358"/>
      <c r="AH24" s="359">
        <v>58</v>
      </c>
      <c r="AI24" s="360"/>
      <c r="AJ24" s="360"/>
      <c r="AK24" s="360"/>
      <c r="AL24" s="361"/>
      <c r="AM24" s="359">
        <v>177770</v>
      </c>
      <c r="AN24" s="360"/>
      <c r="AO24" s="360"/>
      <c r="AP24" s="360"/>
      <c r="AQ24" s="360"/>
      <c r="AR24" s="361"/>
      <c r="AS24" s="359">
        <v>3065</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3158463</v>
      </c>
      <c r="BO24" s="384"/>
      <c r="BP24" s="384"/>
      <c r="BQ24" s="384"/>
      <c r="BR24" s="384"/>
      <c r="BS24" s="384"/>
      <c r="BT24" s="384"/>
      <c r="BU24" s="385"/>
      <c r="BV24" s="383">
        <v>3143144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7"/>
      <c r="C25" s="418"/>
      <c r="D25" s="419"/>
      <c r="E25" s="356" t="s">
        <v>157</v>
      </c>
      <c r="F25" s="357"/>
      <c r="G25" s="357"/>
      <c r="H25" s="357"/>
      <c r="I25" s="357"/>
      <c r="J25" s="357"/>
      <c r="K25" s="358"/>
      <c r="L25" s="359">
        <v>1</v>
      </c>
      <c r="M25" s="360"/>
      <c r="N25" s="360"/>
      <c r="O25" s="360"/>
      <c r="P25" s="361"/>
      <c r="Q25" s="359">
        <v>5620</v>
      </c>
      <c r="R25" s="360"/>
      <c r="S25" s="360"/>
      <c r="T25" s="360"/>
      <c r="U25" s="360"/>
      <c r="V25" s="361"/>
      <c r="W25" s="427"/>
      <c r="X25" s="418"/>
      <c r="Y25" s="419"/>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39751</v>
      </c>
      <c r="BO25" s="379"/>
      <c r="BP25" s="379"/>
      <c r="BQ25" s="379"/>
      <c r="BR25" s="379"/>
      <c r="BS25" s="379"/>
      <c r="BT25" s="379"/>
      <c r="BU25" s="380"/>
      <c r="BV25" s="378">
        <v>119346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7"/>
      <c r="C26" s="418"/>
      <c r="D26" s="419"/>
      <c r="E26" s="356" t="s">
        <v>160</v>
      </c>
      <c r="F26" s="357"/>
      <c r="G26" s="357"/>
      <c r="H26" s="357"/>
      <c r="I26" s="357"/>
      <c r="J26" s="357"/>
      <c r="K26" s="358"/>
      <c r="L26" s="359">
        <v>1</v>
      </c>
      <c r="M26" s="360"/>
      <c r="N26" s="360"/>
      <c r="O26" s="360"/>
      <c r="P26" s="361"/>
      <c r="Q26" s="359">
        <v>5240</v>
      </c>
      <c r="R26" s="360"/>
      <c r="S26" s="360"/>
      <c r="T26" s="360"/>
      <c r="U26" s="360"/>
      <c r="V26" s="361"/>
      <c r="W26" s="427"/>
      <c r="X26" s="418"/>
      <c r="Y26" s="419"/>
      <c r="Z26" s="356" t="s">
        <v>161</v>
      </c>
      <c r="AA26" s="395"/>
      <c r="AB26" s="395"/>
      <c r="AC26" s="395"/>
      <c r="AD26" s="395"/>
      <c r="AE26" s="395"/>
      <c r="AF26" s="395"/>
      <c r="AG26" s="396"/>
      <c r="AH26" s="359" t="s">
        <v>121</v>
      </c>
      <c r="AI26" s="360"/>
      <c r="AJ26" s="360"/>
      <c r="AK26" s="360"/>
      <c r="AL26" s="361"/>
      <c r="AM26" s="359" t="s">
        <v>121</v>
      </c>
      <c r="AN26" s="360"/>
      <c r="AO26" s="360"/>
      <c r="AP26" s="360"/>
      <c r="AQ26" s="360"/>
      <c r="AR26" s="361"/>
      <c r="AS26" s="359" t="s">
        <v>121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7"/>
      <c r="C27" s="418"/>
      <c r="D27" s="419"/>
      <c r="E27" s="356" t="s">
        <v>163</v>
      </c>
      <c r="F27" s="357"/>
      <c r="G27" s="357"/>
      <c r="H27" s="357"/>
      <c r="I27" s="357"/>
      <c r="J27" s="357"/>
      <c r="K27" s="358"/>
      <c r="L27" s="359">
        <v>1</v>
      </c>
      <c r="M27" s="360"/>
      <c r="N27" s="360"/>
      <c r="O27" s="360"/>
      <c r="P27" s="361"/>
      <c r="Q27" s="359">
        <v>2390</v>
      </c>
      <c r="R27" s="360"/>
      <c r="S27" s="360"/>
      <c r="T27" s="360"/>
      <c r="U27" s="360"/>
      <c r="V27" s="361"/>
      <c r="W27" s="427"/>
      <c r="X27" s="418"/>
      <c r="Y27" s="419"/>
      <c r="Z27" s="356" t="s">
        <v>164</v>
      </c>
      <c r="AA27" s="357"/>
      <c r="AB27" s="357"/>
      <c r="AC27" s="357"/>
      <c r="AD27" s="357"/>
      <c r="AE27" s="357"/>
      <c r="AF27" s="357"/>
      <c r="AG27" s="358"/>
      <c r="AH27" s="359">
        <v>1</v>
      </c>
      <c r="AI27" s="360"/>
      <c r="AJ27" s="360"/>
      <c r="AK27" s="360"/>
      <c r="AL27" s="361"/>
      <c r="AM27" s="359" t="s">
        <v>165</v>
      </c>
      <c r="AN27" s="360"/>
      <c r="AO27" s="360"/>
      <c r="AP27" s="360"/>
      <c r="AQ27" s="360"/>
      <c r="AR27" s="361"/>
      <c r="AS27" s="359" t="s">
        <v>165</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71755</v>
      </c>
      <c r="BO27" s="387"/>
      <c r="BP27" s="387"/>
      <c r="BQ27" s="387"/>
      <c r="BR27" s="387"/>
      <c r="BS27" s="387"/>
      <c r="BT27" s="387"/>
      <c r="BU27" s="388"/>
      <c r="BV27" s="386">
        <v>71745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7"/>
      <c r="C28" s="418"/>
      <c r="D28" s="419"/>
      <c r="E28" s="356" t="s">
        <v>167</v>
      </c>
      <c r="F28" s="357"/>
      <c r="G28" s="357"/>
      <c r="H28" s="357"/>
      <c r="I28" s="357"/>
      <c r="J28" s="357"/>
      <c r="K28" s="358"/>
      <c r="L28" s="359">
        <v>1</v>
      </c>
      <c r="M28" s="360"/>
      <c r="N28" s="360"/>
      <c r="O28" s="360"/>
      <c r="P28" s="361"/>
      <c r="Q28" s="359">
        <v>1930</v>
      </c>
      <c r="R28" s="360"/>
      <c r="S28" s="360"/>
      <c r="T28" s="360"/>
      <c r="U28" s="360"/>
      <c r="V28" s="361"/>
      <c r="W28" s="427"/>
      <c r="X28" s="418"/>
      <c r="Y28" s="419"/>
      <c r="Z28" s="356" t="s">
        <v>168</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715290</v>
      </c>
      <c r="BO28" s="379"/>
      <c r="BP28" s="379"/>
      <c r="BQ28" s="379"/>
      <c r="BR28" s="379"/>
      <c r="BS28" s="379"/>
      <c r="BT28" s="379"/>
      <c r="BU28" s="380"/>
      <c r="BV28" s="378">
        <v>715162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7"/>
      <c r="C29" s="418"/>
      <c r="D29" s="419"/>
      <c r="E29" s="356" t="s">
        <v>171</v>
      </c>
      <c r="F29" s="357"/>
      <c r="G29" s="357"/>
      <c r="H29" s="357"/>
      <c r="I29" s="357"/>
      <c r="J29" s="357"/>
      <c r="K29" s="358"/>
      <c r="L29" s="359">
        <v>7</v>
      </c>
      <c r="M29" s="360"/>
      <c r="N29" s="360"/>
      <c r="O29" s="360"/>
      <c r="P29" s="361"/>
      <c r="Q29" s="359">
        <v>1600</v>
      </c>
      <c r="R29" s="360"/>
      <c r="S29" s="360"/>
      <c r="T29" s="360"/>
      <c r="U29" s="360"/>
      <c r="V29" s="361"/>
      <c r="W29" s="428"/>
      <c r="X29" s="429"/>
      <c r="Y29" s="430"/>
      <c r="Z29" s="356" t="s">
        <v>172</v>
      </c>
      <c r="AA29" s="357"/>
      <c r="AB29" s="357"/>
      <c r="AC29" s="357"/>
      <c r="AD29" s="357"/>
      <c r="AE29" s="357"/>
      <c r="AF29" s="357"/>
      <c r="AG29" s="358"/>
      <c r="AH29" s="359">
        <v>59</v>
      </c>
      <c r="AI29" s="360"/>
      <c r="AJ29" s="360"/>
      <c r="AK29" s="360"/>
      <c r="AL29" s="361"/>
      <c r="AM29" s="359">
        <v>179701</v>
      </c>
      <c r="AN29" s="360"/>
      <c r="AO29" s="360"/>
      <c r="AP29" s="360"/>
      <c r="AQ29" s="360"/>
      <c r="AR29" s="361"/>
      <c r="AS29" s="359">
        <v>3046</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765299</v>
      </c>
      <c r="BO29" s="384"/>
      <c r="BP29" s="384"/>
      <c r="BQ29" s="384"/>
      <c r="BR29" s="384"/>
      <c r="BS29" s="384"/>
      <c r="BT29" s="384"/>
      <c r="BU29" s="385"/>
      <c r="BV29" s="383">
        <v>739470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174</v>
      </c>
      <c r="X30" s="438"/>
      <c r="Y30" s="438"/>
      <c r="Z30" s="438"/>
      <c r="AA30" s="438"/>
      <c r="AB30" s="438"/>
      <c r="AC30" s="438"/>
      <c r="AD30" s="438"/>
      <c r="AE30" s="438"/>
      <c r="AF30" s="438"/>
      <c r="AG30" s="439"/>
      <c r="AH30" s="347">
        <v>97.2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21173</v>
      </c>
      <c r="BO30" s="387"/>
      <c r="BP30" s="387"/>
      <c r="BQ30" s="387"/>
      <c r="BR30" s="387"/>
      <c r="BS30" s="387"/>
      <c r="BT30" s="387"/>
      <c r="BU30" s="388"/>
      <c r="BV30" s="386">
        <v>18938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4</v>
      </c>
      <c r="BF34" s="343"/>
      <c r="BG34" s="342" t="str">
        <f>IF('各会計、関係団体の財政状況及び健全化判断比率'!B30="","",'各会計、関係団体の財政状況及び健全化判断比率'!B30)</f>
        <v>簡易水道事業特別会計</v>
      </c>
      <c r="BH34" s="342"/>
      <c r="BI34" s="342"/>
      <c r="BJ34" s="342"/>
      <c r="BK34" s="342"/>
      <c r="BL34" s="342"/>
      <c r="BM34" s="342"/>
      <c r="BN34" s="342"/>
      <c r="BO34" s="342"/>
      <c r="BP34" s="342"/>
      <c r="BQ34" s="342"/>
      <c r="BR34" s="342"/>
      <c r="BS34" s="342"/>
      <c r="BT34" s="342"/>
      <c r="BU34" s="342"/>
      <c r="BV34" s="165"/>
      <c r="BW34" s="343" t="str">
        <f>IF(BY34="","",MAX(C34:D43,U34:V43,AM34:AN43,BE34:BF43)+1)</f>
        <v/>
      </c>
      <c r="BX34" s="343"/>
      <c r="BY34" s="342" t="str">
        <f>IF('各会計、関係団体の財政状況及び健全化判断比率'!B68="","",'各会計、関係団体の財政状況及び健全化判断比率'!B68)</f>
        <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t="str">
        <f t="shared" ref="BW35:BW43" si="2">IF(BY35="","",BW34+1)</f>
        <v/>
      </c>
      <c r="BX35" s="343"/>
      <c r="BY35" s="342" t="str">
        <f>IF('各会計、関係団体の財政状況及び健全化判断比率'!B69="","",'各会計、関係団体の財政状況及び健全化判断比率'!B69)</f>
        <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t="str">
        <f t="shared" si="2"/>
        <v/>
      </c>
      <c r="BX36" s="343"/>
      <c r="BY36" s="342" t="str">
        <f>IF('各会計、関係団体の財政状況及び健全化判断比率'!B70="","",'各会計、関係団体の財政状況及び健全化判断比率'!B70)</f>
        <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81" t="s">
        <v>24</v>
      </c>
      <c r="C41" s="1182"/>
      <c r="D41" s="81"/>
      <c r="E41" s="1183" t="s">
        <v>25</v>
      </c>
      <c r="F41" s="1183"/>
      <c r="G41" s="1183"/>
      <c r="H41" s="1184"/>
      <c r="I41" s="82">
        <v>4132</v>
      </c>
      <c r="J41" s="83">
        <v>3978</v>
      </c>
      <c r="K41" s="83">
        <v>3998</v>
      </c>
      <c r="L41" s="83">
        <v>3740</v>
      </c>
      <c r="M41" s="84">
        <v>3838</v>
      </c>
    </row>
    <row r="42" spans="2:13" ht="27.75" customHeight="1" x14ac:dyDescent="0.15">
      <c r="B42" s="1171"/>
      <c r="C42" s="1172"/>
      <c r="D42" s="85"/>
      <c r="E42" s="1175" t="s">
        <v>26</v>
      </c>
      <c r="F42" s="1175"/>
      <c r="G42" s="1175"/>
      <c r="H42" s="1176"/>
      <c r="I42" s="86">
        <v>164</v>
      </c>
      <c r="J42" s="87">
        <v>133</v>
      </c>
      <c r="K42" s="87">
        <v>102</v>
      </c>
      <c r="L42" s="87">
        <v>69</v>
      </c>
      <c r="M42" s="88">
        <v>35</v>
      </c>
    </row>
    <row r="43" spans="2:13" ht="27.75" customHeight="1" x14ac:dyDescent="0.15">
      <c r="B43" s="1171"/>
      <c r="C43" s="1172"/>
      <c r="D43" s="85"/>
      <c r="E43" s="1175" t="s">
        <v>27</v>
      </c>
      <c r="F43" s="1175"/>
      <c r="G43" s="1175"/>
      <c r="H43" s="1176"/>
      <c r="I43" s="86">
        <v>598</v>
      </c>
      <c r="J43" s="87">
        <v>862</v>
      </c>
      <c r="K43" s="87">
        <v>1188</v>
      </c>
      <c r="L43" s="87">
        <v>1257</v>
      </c>
      <c r="M43" s="88">
        <v>1148</v>
      </c>
    </row>
    <row r="44" spans="2:13" ht="27.75" customHeight="1" x14ac:dyDescent="0.15">
      <c r="B44" s="1171"/>
      <c r="C44" s="1172"/>
      <c r="D44" s="85"/>
      <c r="E44" s="1175" t="s">
        <v>28</v>
      </c>
      <c r="F44" s="1175"/>
      <c r="G44" s="1175"/>
      <c r="H44" s="1176"/>
      <c r="I44" s="86">
        <v>199</v>
      </c>
      <c r="J44" s="87">
        <v>189</v>
      </c>
      <c r="K44" s="87">
        <v>218</v>
      </c>
      <c r="L44" s="87">
        <v>206</v>
      </c>
      <c r="M44" s="88">
        <v>222</v>
      </c>
    </row>
    <row r="45" spans="2:13" ht="27.75" customHeight="1" x14ac:dyDescent="0.15">
      <c r="B45" s="1171"/>
      <c r="C45" s="1172"/>
      <c r="D45" s="85"/>
      <c r="E45" s="1175" t="s">
        <v>29</v>
      </c>
      <c r="F45" s="1175"/>
      <c r="G45" s="1175"/>
      <c r="H45" s="1176"/>
      <c r="I45" s="86">
        <v>860</v>
      </c>
      <c r="J45" s="87">
        <v>844</v>
      </c>
      <c r="K45" s="87">
        <v>881</v>
      </c>
      <c r="L45" s="87">
        <v>800</v>
      </c>
      <c r="M45" s="88">
        <v>759</v>
      </c>
    </row>
    <row r="46" spans="2:13" ht="27.75" customHeight="1" x14ac:dyDescent="0.15">
      <c r="B46" s="1171"/>
      <c r="C46" s="1172"/>
      <c r="D46" s="85"/>
      <c r="E46" s="1175" t="s">
        <v>30</v>
      </c>
      <c r="F46" s="1175"/>
      <c r="G46" s="1175"/>
      <c r="H46" s="1176"/>
      <c r="I46" s="86" t="s">
        <v>476</v>
      </c>
      <c r="J46" s="87" t="s">
        <v>476</v>
      </c>
      <c r="K46" s="87" t="s">
        <v>476</v>
      </c>
      <c r="L46" s="87" t="s">
        <v>476</v>
      </c>
      <c r="M46" s="88" t="s">
        <v>476</v>
      </c>
    </row>
    <row r="47" spans="2:13" ht="27.75" customHeight="1" x14ac:dyDescent="0.15">
      <c r="B47" s="1171"/>
      <c r="C47" s="1172"/>
      <c r="D47" s="85"/>
      <c r="E47" s="1175" t="s">
        <v>31</v>
      </c>
      <c r="F47" s="1175"/>
      <c r="G47" s="1175"/>
      <c r="H47" s="1176"/>
      <c r="I47" s="86" t="s">
        <v>476</v>
      </c>
      <c r="J47" s="87" t="s">
        <v>476</v>
      </c>
      <c r="K47" s="87" t="s">
        <v>476</v>
      </c>
      <c r="L47" s="87" t="s">
        <v>476</v>
      </c>
      <c r="M47" s="88" t="s">
        <v>476</v>
      </c>
    </row>
    <row r="48" spans="2:13" ht="27.75" customHeight="1" x14ac:dyDescent="0.15">
      <c r="B48" s="1173"/>
      <c r="C48" s="1174"/>
      <c r="D48" s="85"/>
      <c r="E48" s="1175" t="s">
        <v>32</v>
      </c>
      <c r="F48" s="1175"/>
      <c r="G48" s="1175"/>
      <c r="H48" s="1176"/>
      <c r="I48" s="86" t="s">
        <v>476</v>
      </c>
      <c r="J48" s="87" t="s">
        <v>476</v>
      </c>
      <c r="K48" s="87" t="s">
        <v>476</v>
      </c>
      <c r="L48" s="87" t="s">
        <v>476</v>
      </c>
      <c r="M48" s="88" t="s">
        <v>476</v>
      </c>
    </row>
    <row r="49" spans="2:13" ht="27.75" customHeight="1" x14ac:dyDescent="0.15">
      <c r="B49" s="1169" t="s">
        <v>33</v>
      </c>
      <c r="C49" s="1170"/>
      <c r="D49" s="89"/>
      <c r="E49" s="1175" t="s">
        <v>34</v>
      </c>
      <c r="F49" s="1175"/>
      <c r="G49" s="1175"/>
      <c r="H49" s="1176"/>
      <c r="I49" s="86">
        <v>961</v>
      </c>
      <c r="J49" s="87">
        <v>1114</v>
      </c>
      <c r="K49" s="87">
        <v>1322</v>
      </c>
      <c r="L49" s="87">
        <v>1512</v>
      </c>
      <c r="M49" s="88">
        <v>1540</v>
      </c>
    </row>
    <row r="50" spans="2:13" ht="27.75" customHeight="1" x14ac:dyDescent="0.15">
      <c r="B50" s="1171"/>
      <c r="C50" s="1172"/>
      <c r="D50" s="85"/>
      <c r="E50" s="1175" t="s">
        <v>35</v>
      </c>
      <c r="F50" s="1175"/>
      <c r="G50" s="1175"/>
      <c r="H50" s="1176"/>
      <c r="I50" s="86">
        <v>837</v>
      </c>
      <c r="J50" s="87">
        <v>846</v>
      </c>
      <c r="K50" s="87">
        <v>915</v>
      </c>
      <c r="L50" s="87">
        <v>889</v>
      </c>
      <c r="M50" s="88">
        <v>946</v>
      </c>
    </row>
    <row r="51" spans="2:13" ht="27.75" customHeight="1" x14ac:dyDescent="0.15">
      <c r="B51" s="1173"/>
      <c r="C51" s="1174"/>
      <c r="D51" s="85"/>
      <c r="E51" s="1175" t="s">
        <v>36</v>
      </c>
      <c r="F51" s="1175"/>
      <c r="G51" s="1175"/>
      <c r="H51" s="1176"/>
      <c r="I51" s="86">
        <v>2922</v>
      </c>
      <c r="J51" s="87">
        <v>2894</v>
      </c>
      <c r="K51" s="87">
        <v>2972</v>
      </c>
      <c r="L51" s="87">
        <v>2942</v>
      </c>
      <c r="M51" s="88">
        <v>3015</v>
      </c>
    </row>
    <row r="52" spans="2:13" ht="27.75" customHeight="1" thickBot="1" x14ac:dyDescent="0.2">
      <c r="B52" s="1177" t="s">
        <v>37</v>
      </c>
      <c r="C52" s="1178"/>
      <c r="D52" s="90"/>
      <c r="E52" s="1179" t="s">
        <v>38</v>
      </c>
      <c r="F52" s="1179"/>
      <c r="G52" s="1179"/>
      <c r="H52" s="1180"/>
      <c r="I52" s="91">
        <v>1233</v>
      </c>
      <c r="J52" s="92">
        <v>1153</v>
      </c>
      <c r="K52" s="92">
        <v>1178</v>
      </c>
      <c r="L52" s="92">
        <v>729</v>
      </c>
      <c r="M52" s="93">
        <v>501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68879</v>
      </c>
      <c r="E3" s="116"/>
      <c r="F3" s="117">
        <v>334234</v>
      </c>
      <c r="G3" s="118"/>
      <c r="H3" s="119"/>
    </row>
    <row r="4" spans="1:8" x14ac:dyDescent="0.15">
      <c r="A4" s="120"/>
      <c r="B4" s="121"/>
      <c r="C4" s="122"/>
      <c r="D4" s="123">
        <v>39945</v>
      </c>
      <c r="E4" s="124"/>
      <c r="F4" s="125">
        <v>135366</v>
      </c>
      <c r="G4" s="126"/>
      <c r="H4" s="127"/>
    </row>
    <row r="5" spans="1:8" x14ac:dyDescent="0.15">
      <c r="A5" s="108" t="s">
        <v>509</v>
      </c>
      <c r="B5" s="113"/>
      <c r="C5" s="114"/>
      <c r="D5" s="115">
        <v>159336</v>
      </c>
      <c r="E5" s="116"/>
      <c r="F5" s="117">
        <v>216155</v>
      </c>
      <c r="G5" s="118"/>
      <c r="H5" s="119"/>
    </row>
    <row r="6" spans="1:8" x14ac:dyDescent="0.15">
      <c r="A6" s="120"/>
      <c r="B6" s="121"/>
      <c r="C6" s="122"/>
      <c r="D6" s="123">
        <v>27886</v>
      </c>
      <c r="E6" s="124"/>
      <c r="F6" s="125">
        <v>108827</v>
      </c>
      <c r="G6" s="126"/>
      <c r="H6" s="127"/>
    </row>
    <row r="7" spans="1:8" x14ac:dyDescent="0.15">
      <c r="A7" s="108" t="s">
        <v>510</v>
      </c>
      <c r="B7" s="113"/>
      <c r="C7" s="114"/>
      <c r="D7" s="115">
        <v>140330</v>
      </c>
      <c r="E7" s="116"/>
      <c r="F7" s="117">
        <v>228305</v>
      </c>
      <c r="G7" s="118"/>
      <c r="H7" s="119"/>
    </row>
    <row r="8" spans="1:8" x14ac:dyDescent="0.15">
      <c r="A8" s="120"/>
      <c r="B8" s="121"/>
      <c r="C8" s="122"/>
      <c r="D8" s="123">
        <v>30964</v>
      </c>
      <c r="E8" s="124"/>
      <c r="F8" s="125">
        <v>86611</v>
      </c>
      <c r="G8" s="126"/>
      <c r="H8" s="127"/>
    </row>
    <row r="9" spans="1:8" x14ac:dyDescent="0.15">
      <c r="A9" s="108" t="s">
        <v>511</v>
      </c>
      <c r="B9" s="113"/>
      <c r="C9" s="114"/>
      <c r="D9" s="115">
        <v>56965</v>
      </c>
      <c r="E9" s="116"/>
      <c r="F9" s="117">
        <v>316331</v>
      </c>
      <c r="G9" s="118"/>
      <c r="H9" s="119"/>
    </row>
    <row r="10" spans="1:8" x14ac:dyDescent="0.15">
      <c r="A10" s="120"/>
      <c r="B10" s="121"/>
      <c r="C10" s="122"/>
      <c r="D10" s="123">
        <v>26293</v>
      </c>
      <c r="E10" s="124"/>
      <c r="F10" s="125">
        <v>106387</v>
      </c>
      <c r="G10" s="126"/>
      <c r="H10" s="127"/>
    </row>
    <row r="11" spans="1:8" x14ac:dyDescent="0.15">
      <c r="A11" s="108" t="s">
        <v>512</v>
      </c>
      <c r="B11" s="113"/>
      <c r="C11" s="114"/>
      <c r="D11" s="115">
        <v>202863</v>
      </c>
      <c r="E11" s="116"/>
      <c r="F11" s="117">
        <v>333013</v>
      </c>
      <c r="G11" s="118"/>
      <c r="H11" s="119"/>
    </row>
    <row r="12" spans="1:8" x14ac:dyDescent="0.15">
      <c r="A12" s="120"/>
      <c r="B12" s="121"/>
      <c r="C12" s="128"/>
      <c r="D12" s="123">
        <v>29635</v>
      </c>
      <c r="E12" s="124"/>
      <c r="F12" s="125">
        <v>126732</v>
      </c>
      <c r="G12" s="126"/>
      <c r="H12" s="127"/>
    </row>
    <row r="13" spans="1:8" x14ac:dyDescent="0.15">
      <c r="A13" s="108"/>
      <c r="B13" s="113"/>
      <c r="C13" s="129"/>
      <c r="D13" s="130">
        <v>125675</v>
      </c>
      <c r="E13" s="131"/>
      <c r="F13" s="132">
        <v>285608</v>
      </c>
      <c r="G13" s="133"/>
      <c r="H13" s="119"/>
    </row>
    <row r="14" spans="1:8" x14ac:dyDescent="0.15">
      <c r="A14" s="120"/>
      <c r="B14" s="121"/>
      <c r="C14" s="122"/>
      <c r="D14" s="123">
        <v>30945</v>
      </c>
      <c r="E14" s="124"/>
      <c r="F14" s="125">
        <v>112785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0.84</v>
      </c>
      <c r="C19" s="134">
        <f>ROUND(VALUE(SUBSTITUTE(実質収支比率等に係る経年分析!G$48,"▲","-")),2)</f>
        <v>1.05</v>
      </c>
      <c r="D19" s="134">
        <f>ROUND(VALUE(SUBSTITUTE(実質収支比率等に係る経年分析!H$48,"▲","-")),2)</f>
        <v>1.1100000000000001</v>
      </c>
      <c r="E19" s="134">
        <f>ROUND(VALUE(SUBSTITUTE(実質収支比率等に係る経年分析!I$48,"▲","-")),2)</f>
        <v>0.79</v>
      </c>
      <c r="F19" s="134">
        <f>ROUND(VALUE(SUBSTITUTE(実質収支比率等に係る経年分析!J$48,"▲","-")),2)</f>
        <v>1.44</v>
      </c>
    </row>
    <row r="20" spans="1:11" x14ac:dyDescent="0.15">
      <c r="A20" s="134" t="s">
        <v>43</v>
      </c>
      <c r="B20" s="134">
        <f>ROUND(VALUE(SUBSTITUTE(実質収支比率等に係る経年分析!F$47,"▲","-")),2)</f>
        <v>21.8</v>
      </c>
      <c r="C20" s="134">
        <f>ROUND(VALUE(SUBSTITUTE(実質収支比率等に係る経年分析!G$47,"▲","-")),2)</f>
        <v>28.07</v>
      </c>
      <c r="D20" s="134">
        <f>ROUND(VALUE(SUBSTITUTE(実質収支比率等に係る経年分析!H$47,"▲","-")),2)</f>
        <v>32.22</v>
      </c>
      <c r="E20" s="134">
        <f>ROUND(VALUE(SUBSTITUTE(実質収支比率等に係る経年分析!I$47,"▲","-")),2)</f>
        <v>31.83</v>
      </c>
      <c r="F20" s="134">
        <f>ROUND(VALUE(SUBSTITUTE(実質収支比率等に係る経年分析!J$47,"▲","-")),2)</f>
        <v>32.72</v>
      </c>
    </row>
    <row r="21" spans="1:11" x14ac:dyDescent="0.15">
      <c r="A21" s="134" t="s">
        <v>44</v>
      </c>
      <c r="B21" s="134">
        <f>IF(ISNUMBER(VALUE(SUBSTITUTE(実質収支比率等に係る経年分析!F$49,"▲","-"))),ROUND(VALUE(SUBSTITUTE(実質収支比率等に係る経年分析!F$49,"▲","-")),2),NA())</f>
        <v>9.89</v>
      </c>
      <c r="C21" s="134">
        <f>IF(ISNUMBER(VALUE(SUBSTITUTE(実質収支比率等に係る経年分析!G$49,"▲","-"))),ROUND(VALUE(SUBSTITUTE(実質収支比率等に係る経年分析!G$49,"▲","-")),2),NA())</f>
        <v>8.19</v>
      </c>
      <c r="D21" s="134">
        <f>IF(ISNUMBER(VALUE(SUBSTITUTE(実質収支比率等に係る経年分析!H$49,"▲","-"))),ROUND(VALUE(SUBSTITUTE(実質収支比率等に係る経年分析!H$49,"▲","-")),2),NA())</f>
        <v>4.66</v>
      </c>
      <c r="E21" s="134">
        <f>IF(ISNUMBER(VALUE(SUBSTITUTE(実質収支比率等に係る経年分析!I$49,"▲","-"))),ROUND(VALUE(SUBSTITUTE(実質収支比率等に係る経年分析!I$49,"▲","-")),2),NA())</f>
        <v>3.51</v>
      </c>
      <c r="F21" s="134">
        <f>IF(ISNUMBER(VALUE(SUBSTITUTE(実質収支比率等に係る経年分析!J$49,"▲","-"))),ROUND(VALUE(SUBSTITUTE(実質収支比率等に係る経年分析!J$49,"▲","-")),2),NA())</f>
        <v>0.63</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0.14000000000000001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0.02</v>
      </c>
    </row>
    <row r="35" spans="1:16" x14ac:dyDescent="0.15">
      <c r="A35" s="135" t="str">
        <f>IF(連結実質赤字比率に係る赤字・黒字の構成分析!C$35="",NA(),連結実質赤字比率に係る赤字・黒字の構成分析!C$35)</f>
        <v>簡易水道事業特別会計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0.03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0.83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1.1100000000000001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0.79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1.43</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457</v>
      </c>
      <c r="E42" s="136"/>
      <c r="F42" s="136"/>
      <c r="G42" s="136">
        <f>'実質公債費比率（分子）の構造'!L$52</f>
        <v>451</v>
      </c>
      <c r="H42" s="136"/>
      <c r="I42" s="136"/>
      <c r="J42" s="136">
        <f>'実質公債費比率（分子）の構造'!M$52</f>
        <v>370</v>
      </c>
      <c r="K42" s="136"/>
      <c r="L42" s="136"/>
      <c r="M42" s="136">
        <f>'実質公債費比率（分子）の構造'!N$52</f>
        <v>400</v>
      </c>
      <c r="N42" s="136"/>
      <c r="O42" s="136"/>
      <c r="P42" s="136">
        <f>'実質公債費比率（分子）の構造'!O$52</f>
        <v>416</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37</v>
      </c>
      <c r="C44" s="136"/>
      <c r="D44" s="136"/>
      <c r="E44" s="136">
        <f>'実質公債費比率（分子）の構造'!L$50</f>
        <v>37</v>
      </c>
      <c r="F44" s="136"/>
      <c r="G44" s="136"/>
      <c r="H44" s="136">
        <f>'実質公債費比率（分子）の構造'!M$50</f>
        <v>39</v>
      </c>
      <c r="I44" s="136"/>
      <c r="J44" s="136"/>
      <c r="K44" s="136">
        <f>'実質公債費比率（分子）の構造'!N$50</f>
        <v>38</v>
      </c>
      <c r="L44" s="136"/>
      <c r="M44" s="136"/>
      <c r="N44" s="136">
        <f>'実質公債費比率（分子）の構造'!O$50</f>
        <v>38</v>
      </c>
      <c r="O44" s="136"/>
      <c r="P44" s="136"/>
    </row>
    <row r="45" spans="1:16" x14ac:dyDescent="0.15">
      <c r="A45" s="136" t="s">
        <v>54</v>
      </c>
      <c r="B45" s="136">
        <f>'実質公債費比率（分子）の構造'!K$49</f>
        <v>17</v>
      </c>
      <c r="C45" s="136"/>
      <c r="D45" s="136"/>
      <c r="E45" s="136">
        <f>'実質公債費比率（分子）の構造'!L$49</f>
        <v>16</v>
      </c>
      <c r="F45" s="136"/>
      <c r="G45" s="136"/>
      <c r="H45" s="136">
        <f>'実質公債費比率（分子）の構造'!M$49</f>
        <v>17</v>
      </c>
      <c r="I45" s="136"/>
      <c r="J45" s="136"/>
      <c r="K45" s="136">
        <f>'実質公債費比率（分子）の構造'!N$49</f>
        <v>17</v>
      </c>
      <c r="L45" s="136"/>
      <c r="M45" s="136"/>
      <c r="N45" s="136">
        <f>'実質公債費比率（分子）の構造'!O$49</f>
        <v>17</v>
      </c>
      <c r="O45" s="136"/>
      <c r="P45" s="136"/>
    </row>
    <row r="46" spans="1:16" x14ac:dyDescent="0.15">
      <c r="A46" s="136" t="s">
        <v>55</v>
      </c>
      <c r="B46" s="136">
        <f>'実質公債費比率（分子）の構造'!K$48</f>
        <v>48</v>
      </c>
      <c r="C46" s="136"/>
      <c r="D46" s="136"/>
      <c r="E46" s="136">
        <f>'実質公債費比率（分子）の構造'!L$48</f>
        <v>71</v>
      </c>
      <c r="F46" s="136"/>
      <c r="G46" s="136"/>
      <c r="H46" s="136">
        <f>'実質公債費比率（分子）の構造'!M$48</f>
        <v>62</v>
      </c>
      <c r="I46" s="136"/>
      <c r="J46" s="136"/>
      <c r="K46" s="136">
        <f>'実質公債費比率（分子）の構造'!N$48</f>
        <v>67</v>
      </c>
      <c r="L46" s="136"/>
      <c r="M46" s="136"/>
      <c r="N46" s="136">
        <f>'実質公債費比率（分子）の構造'!O$48</f>
        <v>83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667</v>
      </c>
      <c r="C49" s="136"/>
      <c r="D49" s="136"/>
      <c r="E49" s="136">
        <f>'実質公債費比率（分子）の構造'!L$45</f>
        <v>644</v>
      </c>
      <c r="F49" s="136"/>
      <c r="G49" s="136"/>
      <c r="H49" s="136">
        <f>'実質公債費比率（分子）の構造'!M$45</f>
        <v>496</v>
      </c>
      <c r="I49" s="136"/>
      <c r="J49" s="136"/>
      <c r="K49" s="136">
        <f>'実質公債費比率（分子）の構造'!N$45</f>
        <v>492</v>
      </c>
      <c r="L49" s="136"/>
      <c r="M49" s="136"/>
      <c r="N49" s="136">
        <f>'実質公債費比率（分子）の構造'!O$45</f>
        <v>469</v>
      </c>
      <c r="O49" s="136"/>
      <c r="P49" s="136"/>
    </row>
    <row r="50" spans="1:16" x14ac:dyDescent="0.15">
      <c r="A50" s="136" t="s">
        <v>59</v>
      </c>
      <c r="B50" s="136" t="e">
        <f>NA()</f>
        <v>#N/A</v>
      </c>
      <c r="C50" s="136">
        <f>IF(ISNUMBER('実質公債費比率（分子）の構造'!K$53),'実質公債費比率（分子）の構造'!K$53,NA())</f>
        <v>312</v>
      </c>
      <c r="D50" s="136" t="e">
        <f>NA()</f>
        <v>#N/A</v>
      </c>
      <c r="E50" s="136" t="e">
        <f>NA()</f>
        <v>#N/A</v>
      </c>
      <c r="F50" s="136">
        <f>IF(ISNUMBER('実質公債費比率（分子）の構造'!L$53),'実質公債費比率（分子）の構造'!L$53,NA())</f>
        <v>317</v>
      </c>
      <c r="G50" s="136" t="e">
        <f>NA()</f>
        <v>#N/A</v>
      </c>
      <c r="H50" s="136" t="e">
        <f>NA()</f>
        <v>#N/A</v>
      </c>
      <c r="I50" s="136">
        <f>IF(ISNUMBER('実質公債費比率（分子）の構造'!M$53),'実質公債費比率（分子）の構造'!M$53,NA())</f>
        <v>244</v>
      </c>
      <c r="J50" s="136" t="e">
        <f>NA()</f>
        <v>#N/A</v>
      </c>
      <c r="K50" s="136" t="e">
        <f>NA()</f>
        <v>#N/A</v>
      </c>
      <c r="L50" s="136">
        <f>IF(ISNUMBER('実質公債費比率（分子）の構造'!N$53),'実質公債費比率（分子）の構造'!N$53,NA())</f>
        <v>214</v>
      </c>
      <c r="M50" s="136" t="e">
        <f>NA()</f>
        <v>#N/A</v>
      </c>
      <c r="N50" s="136" t="e">
        <f>NA()</f>
        <v>#N/A</v>
      </c>
      <c r="O50" s="136">
        <f>IF(ISNUMBER('実質公債費比率（分子）の構造'!O$53),'実質公債費比率（分子）の構造'!O$53,NA())</f>
        <v>191</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2922</v>
      </c>
      <c r="E56" s="135"/>
      <c r="F56" s="135"/>
      <c r="G56" s="135">
        <f>'将来負担比率（分子）の構造'!J$51</f>
        <v>2894</v>
      </c>
      <c r="H56" s="135"/>
      <c r="I56" s="135"/>
      <c r="J56" s="135">
        <f>'将来負担比率（分子）の構造'!K$51</f>
        <v>2972</v>
      </c>
      <c r="K56" s="135"/>
      <c r="L56" s="135"/>
      <c r="M56" s="135">
        <f>'将来負担比率（分子）の構造'!L$51</f>
        <v>2942</v>
      </c>
      <c r="N56" s="135"/>
      <c r="O56" s="135"/>
      <c r="P56" s="135">
        <f>'将来負担比率（分子）の構造'!M$51</f>
        <v>3015</v>
      </c>
    </row>
    <row r="57" spans="1:16" x14ac:dyDescent="0.15">
      <c r="A57" s="135" t="s">
        <v>35</v>
      </c>
      <c r="B57" s="135"/>
      <c r="C57" s="135"/>
      <c r="D57" s="135">
        <f>'将来負担比率（分子）の構造'!I$50</f>
        <v>837</v>
      </c>
      <c r="E57" s="135"/>
      <c r="F57" s="135"/>
      <c r="G57" s="135">
        <f>'将来負担比率（分子）の構造'!J$50</f>
        <v>846</v>
      </c>
      <c r="H57" s="135"/>
      <c r="I57" s="135"/>
      <c r="J57" s="135">
        <f>'将来負担比率（分子）の構造'!K$50</f>
        <v>915</v>
      </c>
      <c r="K57" s="135"/>
      <c r="L57" s="135"/>
      <c r="M57" s="135">
        <f>'将来負担比率（分子）の構造'!L$50</f>
        <v>889</v>
      </c>
      <c r="N57" s="135"/>
      <c r="O57" s="135"/>
      <c r="P57" s="135">
        <f>'将来負担比率（分子）の構造'!M$50</f>
        <v>946</v>
      </c>
    </row>
    <row r="58" spans="1:16" x14ac:dyDescent="0.15">
      <c r="A58" s="135" t="s">
        <v>34</v>
      </c>
      <c r="B58" s="135"/>
      <c r="C58" s="135"/>
      <c r="D58" s="135">
        <f>'将来負担比率（分子）の構造'!I$49</f>
        <v>961</v>
      </c>
      <c r="E58" s="135"/>
      <c r="F58" s="135"/>
      <c r="G58" s="135">
        <f>'将来負担比率（分子）の構造'!J$49</f>
        <v>1114</v>
      </c>
      <c r="H58" s="135"/>
      <c r="I58" s="135"/>
      <c r="J58" s="135">
        <f>'将来負担比率（分子）の構造'!K$49</f>
        <v>1322</v>
      </c>
      <c r="K58" s="135"/>
      <c r="L58" s="135"/>
      <c r="M58" s="135">
        <f>'将来負担比率（分子）の構造'!L$49</f>
        <v>1512</v>
      </c>
      <c r="N58" s="135"/>
      <c r="O58" s="135"/>
      <c r="P58" s="135">
        <f>'将来負担比率（分子）の構造'!M$49</f>
        <v>1540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860</v>
      </c>
      <c r="C62" s="135"/>
      <c r="D62" s="135"/>
      <c r="E62" s="135">
        <f>'将来負担比率（分子）の構造'!J$45</f>
        <v>844</v>
      </c>
      <c r="F62" s="135"/>
      <c r="G62" s="135"/>
      <c r="H62" s="135">
        <f>'将来負担比率（分子）の構造'!K$45</f>
        <v>881</v>
      </c>
      <c r="I62" s="135"/>
      <c r="J62" s="135"/>
      <c r="K62" s="135">
        <f>'将来負担比率（分子）の構造'!L$45</f>
        <v>800</v>
      </c>
      <c r="L62" s="135"/>
      <c r="M62" s="135"/>
      <c r="N62" s="135">
        <f>'将来負担比率（分子）の構造'!M$45</f>
        <v>759</v>
      </c>
      <c r="O62" s="135"/>
      <c r="P62" s="135"/>
    </row>
    <row r="63" spans="1:16" x14ac:dyDescent="0.15">
      <c r="A63" s="135" t="s">
        <v>28</v>
      </c>
      <c r="B63" s="135">
        <f>'将来負担比率（分子）の構造'!I$44</f>
        <v>199</v>
      </c>
      <c r="C63" s="135"/>
      <c r="D63" s="135"/>
      <c r="E63" s="135">
        <f>'将来負担比率（分子）の構造'!J$44</f>
        <v>189</v>
      </c>
      <c r="F63" s="135"/>
      <c r="G63" s="135"/>
      <c r="H63" s="135">
        <f>'将来負担比率（分子）の構造'!K$44</f>
        <v>218</v>
      </c>
      <c r="I63" s="135"/>
      <c r="J63" s="135"/>
      <c r="K63" s="135">
        <f>'将来負担比率（分子）の構造'!L$44</f>
        <v>206</v>
      </c>
      <c r="L63" s="135"/>
      <c r="M63" s="135"/>
      <c r="N63" s="135">
        <f>'将来負担比率（分子）の構造'!M$44</f>
        <v>222</v>
      </c>
      <c r="O63" s="135"/>
      <c r="P63" s="135"/>
    </row>
    <row r="64" spans="1:16" x14ac:dyDescent="0.15">
      <c r="A64" s="135" t="s">
        <v>27</v>
      </c>
      <c r="B64" s="135">
        <f>'将来負担比率（分子）の構造'!I$43</f>
        <v>598</v>
      </c>
      <c r="C64" s="135"/>
      <c r="D64" s="135"/>
      <c r="E64" s="135">
        <f>'将来負担比率（分子）の構造'!J$43</f>
        <v>862</v>
      </c>
      <c r="F64" s="135"/>
      <c r="G64" s="135"/>
      <c r="H64" s="135">
        <f>'将来負担比率（分子）の構造'!K$43</f>
        <v>1188</v>
      </c>
      <c r="I64" s="135"/>
      <c r="J64" s="135"/>
      <c r="K64" s="135">
        <f>'将来負担比率（分子）の構造'!L$43</f>
        <v>1257</v>
      </c>
      <c r="L64" s="135"/>
      <c r="M64" s="135"/>
      <c r="N64" s="135">
        <f>'将来負担比率（分子）の構造'!M$43</f>
        <v>1148</v>
      </c>
      <c r="O64" s="135"/>
      <c r="P64" s="135"/>
    </row>
    <row r="65" spans="1:16" x14ac:dyDescent="0.15">
      <c r="A65" s="135" t="s">
        <v>26</v>
      </c>
      <c r="B65" s="135">
        <f>'将来負担比率（分子）の構造'!I$42</f>
        <v>164</v>
      </c>
      <c r="C65" s="135"/>
      <c r="D65" s="135"/>
      <c r="E65" s="135">
        <f>'将来負担比率（分子）の構造'!J$42</f>
        <v>133</v>
      </c>
      <c r="F65" s="135"/>
      <c r="G65" s="135"/>
      <c r="H65" s="135">
        <f>'将来負担比率（分子）の構造'!K$42</f>
        <v>102</v>
      </c>
      <c r="I65" s="135"/>
      <c r="J65" s="135"/>
      <c r="K65" s="135">
        <f>'将来負担比率（分子）の構造'!L$42</f>
        <v>69</v>
      </c>
      <c r="L65" s="135"/>
      <c r="M65" s="135"/>
      <c r="N65" s="135">
        <f>'将来負担比率（分子）の構造'!M$42</f>
        <v>35</v>
      </c>
      <c r="O65" s="135"/>
      <c r="P65" s="135"/>
    </row>
    <row r="66" spans="1:16" x14ac:dyDescent="0.15">
      <c r="A66" s="135" t="s">
        <v>25</v>
      </c>
      <c r="B66" s="135">
        <f>'将来負担比率（分子）の構造'!I$41</f>
        <v>4132</v>
      </c>
      <c r="C66" s="135"/>
      <c r="D66" s="135"/>
      <c r="E66" s="135">
        <f>'将来負担比率（分子）の構造'!J$41</f>
        <v>3978</v>
      </c>
      <c r="F66" s="135"/>
      <c r="G66" s="135"/>
      <c r="H66" s="135">
        <f>'将来負担比率（分子）の構造'!K$41</f>
        <v>3998</v>
      </c>
      <c r="I66" s="135"/>
      <c r="J66" s="135"/>
      <c r="K66" s="135">
        <f>'将来負担比率（分子）の構造'!L$41</f>
        <v>3740</v>
      </c>
      <c r="L66" s="135"/>
      <c r="M66" s="135"/>
      <c r="N66" s="135">
        <f>'将来負担比率（分子）の構造'!M$41</f>
        <v>3838</v>
      </c>
      <c r="O66" s="135"/>
      <c r="P66" s="135"/>
    </row>
    <row r="67" spans="1:16" x14ac:dyDescent="0.15">
      <c r="A67" s="135" t="s">
        <v>63</v>
      </c>
      <c r="B67" s="135" t="e">
        <f>NA()</f>
        <v>#N/A</v>
      </c>
      <c r="C67" s="135">
        <f>IF(ISNUMBER('将来負担比率（分子）の構造'!I$52), IF('将来負担比率（分子）の構造'!I$52 &lt; 0, 0, '将来負担比率（分子）の構造'!I$52), NA())</f>
        <v>1233</v>
      </c>
      <c r="D67" s="135" t="e">
        <f>NA()</f>
        <v>#N/A</v>
      </c>
      <c r="E67" s="135" t="e">
        <f>NA()</f>
        <v>#N/A</v>
      </c>
      <c r="F67" s="135">
        <f>IF(ISNUMBER('将来負担比率（分子）の構造'!J$52), IF('将来負担比率（分子）の構造'!J$52 &lt; 0, 0, '将来負担比率（分子）の構造'!J$52), NA())</f>
        <v>1153</v>
      </c>
      <c r="G67" s="135" t="e">
        <f>NA()</f>
        <v>#N/A</v>
      </c>
      <c r="H67" s="135" t="e">
        <f>NA()</f>
        <v>#N/A</v>
      </c>
      <c r="I67" s="135">
        <f>IF(ISNUMBER('将来負担比率（分子）の構造'!K$52), IF('将来負担比率（分子）の構造'!K$52 &lt; 0, 0, '将来負担比率（分子）の構造'!K$52), NA())</f>
        <v>1178</v>
      </c>
      <c r="J67" s="135" t="e">
        <f>NA()</f>
        <v>#N/A</v>
      </c>
      <c r="K67" s="135" t="e">
        <f>NA()</f>
        <v>#N/A</v>
      </c>
      <c r="L67" s="135">
        <f>IF(ISNUMBER('将来負担比率（分子）の構造'!L$52), IF('将来負担比率（分子）の構造'!L$52 &lt; 0, 0, '将来負担比率（分子）の構造'!L$52), NA())</f>
        <v>729</v>
      </c>
      <c r="M67" s="135" t="e">
        <f>NA()</f>
        <v>#N/A</v>
      </c>
      <c r="N67" s="135" t="e">
        <f>NA()</f>
        <v>#N/A</v>
      </c>
      <c r="O67" s="135">
        <f>IF(ISNUMBER('将来負担比率（分子）の構造'!M$52), IF('将来負担比率（分子）の構造'!M$52 &lt; 0, 0, '将来負担比率（分子）の構造'!M$52), NA())</f>
        <v>501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209</v>
      </c>
      <c r="C5" s="674"/>
      <c r="D5" s="674"/>
      <c r="E5" s="674"/>
      <c r="F5" s="674"/>
      <c r="G5" s="674"/>
      <c r="H5" s="674"/>
      <c r="I5" s="674"/>
      <c r="J5" s="674"/>
      <c r="K5" s="674"/>
      <c r="L5" s="674"/>
      <c r="M5" s="674"/>
      <c r="N5" s="674"/>
      <c r="O5" s="674"/>
      <c r="P5" s="674"/>
      <c r="Q5" s="675"/>
      <c r="R5" s="638">
        <v>289433</v>
      </c>
      <c r="S5" s="639"/>
      <c r="T5" s="639"/>
      <c r="U5" s="639"/>
      <c r="V5" s="639"/>
      <c r="W5" s="639"/>
      <c r="X5" s="639"/>
      <c r="Y5" s="686"/>
      <c r="Z5" s="699">
        <v>7.9</v>
      </c>
      <c r="AA5" s="699"/>
      <c r="AB5" s="699"/>
      <c r="AC5" s="699"/>
      <c r="AD5" s="700">
        <v>289433</v>
      </c>
      <c r="AE5" s="700"/>
      <c r="AF5" s="700"/>
      <c r="AG5" s="700"/>
      <c r="AH5" s="700"/>
      <c r="AI5" s="700"/>
      <c r="AJ5" s="700"/>
      <c r="AK5" s="700"/>
      <c r="AL5" s="687">
        <v>13.8</v>
      </c>
      <c r="AM5" s="656"/>
      <c r="AN5" s="656"/>
      <c r="AO5" s="688"/>
      <c r="AP5" s="673" t="s">
        <v>210</v>
      </c>
      <c r="AQ5" s="674"/>
      <c r="AR5" s="674"/>
      <c r="AS5" s="674"/>
      <c r="AT5" s="674"/>
      <c r="AU5" s="674"/>
      <c r="AV5" s="674"/>
      <c r="AW5" s="674"/>
      <c r="AX5" s="674"/>
      <c r="AY5" s="674"/>
      <c r="AZ5" s="674"/>
      <c r="BA5" s="674"/>
      <c r="BB5" s="674"/>
      <c r="BC5" s="674"/>
      <c r="BD5" s="674"/>
      <c r="BE5" s="674"/>
      <c r="BF5" s="675"/>
      <c r="BG5" s="588">
        <v>289433</v>
      </c>
      <c r="BH5" s="589"/>
      <c r="BI5" s="589"/>
      <c r="BJ5" s="589"/>
      <c r="BK5" s="589"/>
      <c r="BL5" s="589"/>
      <c r="BM5" s="589"/>
      <c r="BN5" s="590"/>
      <c r="BO5" s="641">
        <v>100</v>
      </c>
      <c r="BP5" s="641"/>
      <c r="BQ5" s="641"/>
      <c r="BR5" s="641"/>
      <c r="BS5" s="642">
        <v>1117</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203</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36759</v>
      </c>
      <c r="S6" s="589"/>
      <c r="T6" s="589"/>
      <c r="U6" s="589"/>
      <c r="V6" s="589"/>
      <c r="W6" s="589"/>
      <c r="X6" s="589"/>
      <c r="Y6" s="590"/>
      <c r="Z6" s="641">
        <v>1</v>
      </c>
      <c r="AA6" s="641"/>
      <c r="AB6" s="641"/>
      <c r="AC6" s="641"/>
      <c r="AD6" s="642">
        <v>36759</v>
      </c>
      <c r="AE6" s="642"/>
      <c r="AF6" s="642"/>
      <c r="AG6" s="642"/>
      <c r="AH6" s="642"/>
      <c r="AI6" s="642"/>
      <c r="AJ6" s="642"/>
      <c r="AK6" s="642"/>
      <c r="AL6" s="611">
        <v>1.8</v>
      </c>
      <c r="AM6" s="643"/>
      <c r="AN6" s="643"/>
      <c r="AO6" s="644"/>
      <c r="AP6" s="585" t="s">
        <v>215</v>
      </c>
      <c r="AQ6" s="586"/>
      <c r="AR6" s="586"/>
      <c r="AS6" s="586"/>
      <c r="AT6" s="586"/>
      <c r="AU6" s="586"/>
      <c r="AV6" s="586"/>
      <c r="AW6" s="586"/>
      <c r="AX6" s="586"/>
      <c r="AY6" s="586"/>
      <c r="AZ6" s="586"/>
      <c r="BA6" s="586"/>
      <c r="BB6" s="586"/>
      <c r="BC6" s="586"/>
      <c r="BD6" s="586"/>
      <c r="BE6" s="586"/>
      <c r="BF6" s="587"/>
      <c r="BG6" s="588">
        <v>289433</v>
      </c>
      <c r="BH6" s="589"/>
      <c r="BI6" s="589"/>
      <c r="BJ6" s="589"/>
      <c r="BK6" s="589"/>
      <c r="BL6" s="589"/>
      <c r="BM6" s="589"/>
      <c r="BN6" s="590"/>
      <c r="BO6" s="641">
        <v>100</v>
      </c>
      <c r="BP6" s="641"/>
      <c r="BQ6" s="641"/>
      <c r="BR6" s="641"/>
      <c r="BS6" s="642">
        <v>1117</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56198</v>
      </c>
      <c r="CS6" s="589"/>
      <c r="CT6" s="589"/>
      <c r="CU6" s="589"/>
      <c r="CV6" s="589"/>
      <c r="CW6" s="589"/>
      <c r="CX6" s="589"/>
      <c r="CY6" s="590"/>
      <c r="CZ6" s="641">
        <v>1.6</v>
      </c>
      <c r="DA6" s="641"/>
      <c r="DB6" s="641"/>
      <c r="DC6" s="641"/>
      <c r="DD6" s="594" t="s">
        <v>217</v>
      </c>
      <c r="DE6" s="589"/>
      <c r="DF6" s="589"/>
      <c r="DG6" s="589"/>
      <c r="DH6" s="589"/>
      <c r="DI6" s="589"/>
      <c r="DJ6" s="589"/>
      <c r="DK6" s="589"/>
      <c r="DL6" s="589"/>
      <c r="DM6" s="589"/>
      <c r="DN6" s="589"/>
      <c r="DO6" s="589"/>
      <c r="DP6" s="590"/>
      <c r="DQ6" s="594">
        <v>56198</v>
      </c>
      <c r="DR6" s="589"/>
      <c r="DS6" s="589"/>
      <c r="DT6" s="589"/>
      <c r="DU6" s="589"/>
      <c r="DV6" s="589"/>
      <c r="DW6" s="589"/>
      <c r="DX6" s="589"/>
      <c r="DY6" s="589"/>
      <c r="DZ6" s="589"/>
      <c r="EA6" s="589"/>
      <c r="EB6" s="589"/>
      <c r="EC6" s="620"/>
    </row>
    <row r="7" spans="2:143" ht="11.25" customHeight="1" x14ac:dyDescent="0.15">
      <c r="B7" s="585" t="s">
        <v>218</v>
      </c>
      <c r="C7" s="586"/>
      <c r="D7" s="586"/>
      <c r="E7" s="586"/>
      <c r="F7" s="586"/>
      <c r="G7" s="586"/>
      <c r="H7" s="586"/>
      <c r="I7" s="586"/>
      <c r="J7" s="586"/>
      <c r="K7" s="586"/>
      <c r="L7" s="586"/>
      <c r="M7" s="586"/>
      <c r="N7" s="586"/>
      <c r="O7" s="586"/>
      <c r="P7" s="586"/>
      <c r="Q7" s="587"/>
      <c r="R7" s="588">
        <v>543</v>
      </c>
      <c r="S7" s="589"/>
      <c r="T7" s="589"/>
      <c r="U7" s="589"/>
      <c r="V7" s="589"/>
      <c r="W7" s="589"/>
      <c r="X7" s="589"/>
      <c r="Y7" s="590"/>
      <c r="Z7" s="641">
        <v>0</v>
      </c>
      <c r="AA7" s="641"/>
      <c r="AB7" s="641"/>
      <c r="AC7" s="641"/>
      <c r="AD7" s="642">
        <v>543</v>
      </c>
      <c r="AE7" s="642"/>
      <c r="AF7" s="642"/>
      <c r="AG7" s="642"/>
      <c r="AH7" s="642"/>
      <c r="AI7" s="642"/>
      <c r="AJ7" s="642"/>
      <c r="AK7" s="642"/>
      <c r="AL7" s="611">
        <v>0</v>
      </c>
      <c r="AM7" s="643"/>
      <c r="AN7" s="643"/>
      <c r="AO7" s="644"/>
      <c r="AP7" s="585" t="s">
        <v>219</v>
      </c>
      <c r="AQ7" s="586"/>
      <c r="AR7" s="586"/>
      <c r="AS7" s="586"/>
      <c r="AT7" s="586"/>
      <c r="AU7" s="586"/>
      <c r="AV7" s="586"/>
      <c r="AW7" s="586"/>
      <c r="AX7" s="586"/>
      <c r="AY7" s="586"/>
      <c r="AZ7" s="586"/>
      <c r="BA7" s="586"/>
      <c r="BB7" s="586"/>
      <c r="BC7" s="586"/>
      <c r="BD7" s="586"/>
      <c r="BE7" s="586"/>
      <c r="BF7" s="587"/>
      <c r="BG7" s="588">
        <v>117117</v>
      </c>
      <c r="BH7" s="589"/>
      <c r="BI7" s="589"/>
      <c r="BJ7" s="589"/>
      <c r="BK7" s="589"/>
      <c r="BL7" s="589"/>
      <c r="BM7" s="589"/>
      <c r="BN7" s="590"/>
      <c r="BO7" s="641">
        <v>40.5</v>
      </c>
      <c r="BP7" s="641"/>
      <c r="BQ7" s="641"/>
      <c r="BR7" s="641"/>
      <c r="BS7" s="642">
        <v>1117</v>
      </c>
      <c r="BT7" s="642"/>
      <c r="BU7" s="642"/>
      <c r="BV7" s="642"/>
      <c r="BW7" s="642"/>
      <c r="BX7" s="642"/>
      <c r="BY7" s="642"/>
      <c r="BZ7" s="642"/>
      <c r="CA7" s="642"/>
      <c r="CB7" s="678"/>
      <c r="CD7" s="621" t="s">
        <v>220</v>
      </c>
      <c r="CE7" s="618"/>
      <c r="CF7" s="618"/>
      <c r="CG7" s="618"/>
      <c r="CH7" s="618"/>
      <c r="CI7" s="618"/>
      <c r="CJ7" s="618"/>
      <c r="CK7" s="618"/>
      <c r="CL7" s="618"/>
      <c r="CM7" s="618"/>
      <c r="CN7" s="618"/>
      <c r="CO7" s="618"/>
      <c r="CP7" s="618"/>
      <c r="CQ7" s="619"/>
      <c r="CR7" s="588">
        <v>591884</v>
      </c>
      <c r="CS7" s="589"/>
      <c r="CT7" s="589"/>
      <c r="CU7" s="589"/>
      <c r="CV7" s="589"/>
      <c r="CW7" s="589"/>
      <c r="CX7" s="589"/>
      <c r="CY7" s="590"/>
      <c r="CZ7" s="641">
        <v>16.399999999999999</v>
      </c>
      <c r="DA7" s="641"/>
      <c r="DB7" s="641"/>
      <c r="DC7" s="641"/>
      <c r="DD7" s="594">
        <v>21623</v>
      </c>
      <c r="DE7" s="589"/>
      <c r="DF7" s="589"/>
      <c r="DG7" s="589"/>
      <c r="DH7" s="589"/>
      <c r="DI7" s="589"/>
      <c r="DJ7" s="589"/>
      <c r="DK7" s="589"/>
      <c r="DL7" s="589"/>
      <c r="DM7" s="589"/>
      <c r="DN7" s="589"/>
      <c r="DO7" s="589"/>
      <c r="DP7" s="590"/>
      <c r="DQ7" s="594">
        <v>536208</v>
      </c>
      <c r="DR7" s="589"/>
      <c r="DS7" s="589"/>
      <c r="DT7" s="589"/>
      <c r="DU7" s="589"/>
      <c r="DV7" s="589"/>
      <c r="DW7" s="589"/>
      <c r="DX7" s="589"/>
      <c r="DY7" s="589"/>
      <c r="DZ7" s="589"/>
      <c r="EA7" s="589"/>
      <c r="EB7" s="589"/>
      <c r="EC7" s="620"/>
    </row>
    <row r="8" spans="2:143" ht="11.25" customHeight="1" x14ac:dyDescent="0.15">
      <c r="B8" s="585" t="s">
        <v>221</v>
      </c>
      <c r="C8" s="586"/>
      <c r="D8" s="586"/>
      <c r="E8" s="586"/>
      <c r="F8" s="586"/>
      <c r="G8" s="586"/>
      <c r="H8" s="586"/>
      <c r="I8" s="586"/>
      <c r="J8" s="586"/>
      <c r="K8" s="586"/>
      <c r="L8" s="586"/>
      <c r="M8" s="586"/>
      <c r="N8" s="586"/>
      <c r="O8" s="586"/>
      <c r="P8" s="586"/>
      <c r="Q8" s="587"/>
      <c r="R8" s="588">
        <v>1144</v>
      </c>
      <c r="S8" s="589"/>
      <c r="T8" s="589"/>
      <c r="U8" s="589"/>
      <c r="V8" s="589"/>
      <c r="W8" s="589"/>
      <c r="X8" s="589"/>
      <c r="Y8" s="590"/>
      <c r="Z8" s="641">
        <v>0</v>
      </c>
      <c r="AA8" s="641"/>
      <c r="AB8" s="641"/>
      <c r="AC8" s="641"/>
      <c r="AD8" s="642">
        <v>1144</v>
      </c>
      <c r="AE8" s="642"/>
      <c r="AF8" s="642"/>
      <c r="AG8" s="642"/>
      <c r="AH8" s="642"/>
      <c r="AI8" s="642"/>
      <c r="AJ8" s="642"/>
      <c r="AK8" s="642"/>
      <c r="AL8" s="611">
        <v>0.1</v>
      </c>
      <c r="AM8" s="643"/>
      <c r="AN8" s="643"/>
      <c r="AO8" s="644"/>
      <c r="AP8" s="585" t="s">
        <v>222</v>
      </c>
      <c r="AQ8" s="586"/>
      <c r="AR8" s="586"/>
      <c r="AS8" s="586"/>
      <c r="AT8" s="586"/>
      <c r="AU8" s="586"/>
      <c r="AV8" s="586"/>
      <c r="AW8" s="586"/>
      <c r="AX8" s="586"/>
      <c r="AY8" s="586"/>
      <c r="AZ8" s="586"/>
      <c r="BA8" s="586"/>
      <c r="BB8" s="586"/>
      <c r="BC8" s="586"/>
      <c r="BD8" s="586"/>
      <c r="BE8" s="586"/>
      <c r="BF8" s="587"/>
      <c r="BG8" s="588">
        <v>4784</v>
      </c>
      <c r="BH8" s="589"/>
      <c r="BI8" s="589"/>
      <c r="BJ8" s="589"/>
      <c r="BK8" s="589"/>
      <c r="BL8" s="589"/>
      <c r="BM8" s="589"/>
      <c r="BN8" s="590"/>
      <c r="BO8" s="641">
        <v>1.7</v>
      </c>
      <c r="BP8" s="641"/>
      <c r="BQ8" s="641"/>
      <c r="BR8" s="641"/>
      <c r="BS8" s="594" t="s">
        <v>112</v>
      </c>
      <c r="BT8" s="589"/>
      <c r="BU8" s="589"/>
      <c r="BV8" s="589"/>
      <c r="BW8" s="589"/>
      <c r="BX8" s="589"/>
      <c r="BY8" s="589"/>
      <c r="BZ8" s="589"/>
      <c r="CA8" s="589"/>
      <c r="CB8" s="620"/>
      <c r="CD8" s="621" t="s">
        <v>223</v>
      </c>
      <c r="CE8" s="618"/>
      <c r="CF8" s="618"/>
      <c r="CG8" s="618"/>
      <c r="CH8" s="618"/>
      <c r="CI8" s="618"/>
      <c r="CJ8" s="618"/>
      <c r="CK8" s="618"/>
      <c r="CL8" s="618"/>
      <c r="CM8" s="618"/>
      <c r="CN8" s="618"/>
      <c r="CO8" s="618"/>
      <c r="CP8" s="618"/>
      <c r="CQ8" s="619"/>
      <c r="CR8" s="588">
        <v>765330</v>
      </c>
      <c r="CS8" s="589"/>
      <c r="CT8" s="589"/>
      <c r="CU8" s="589"/>
      <c r="CV8" s="589"/>
      <c r="CW8" s="589"/>
      <c r="CX8" s="589"/>
      <c r="CY8" s="590"/>
      <c r="CZ8" s="641">
        <v>21.2</v>
      </c>
      <c r="DA8" s="641"/>
      <c r="DB8" s="641"/>
      <c r="DC8" s="641"/>
      <c r="DD8" s="594">
        <v>25490</v>
      </c>
      <c r="DE8" s="589"/>
      <c r="DF8" s="589"/>
      <c r="DG8" s="589"/>
      <c r="DH8" s="589"/>
      <c r="DI8" s="589"/>
      <c r="DJ8" s="589"/>
      <c r="DK8" s="589"/>
      <c r="DL8" s="589"/>
      <c r="DM8" s="589"/>
      <c r="DN8" s="589"/>
      <c r="DO8" s="589"/>
      <c r="DP8" s="590"/>
      <c r="DQ8" s="594">
        <v>364344</v>
      </c>
      <c r="DR8" s="589"/>
      <c r="DS8" s="589"/>
      <c r="DT8" s="589"/>
      <c r="DU8" s="589"/>
      <c r="DV8" s="589"/>
      <c r="DW8" s="589"/>
      <c r="DX8" s="589"/>
      <c r="DY8" s="589"/>
      <c r="DZ8" s="589"/>
      <c r="EA8" s="589"/>
      <c r="EB8" s="589"/>
      <c r="EC8" s="620"/>
    </row>
    <row r="9" spans="2:143" ht="11.25" customHeight="1" x14ac:dyDescent="0.15">
      <c r="B9" s="585" t="s">
        <v>224</v>
      </c>
      <c r="C9" s="586"/>
      <c r="D9" s="586"/>
      <c r="E9" s="586"/>
      <c r="F9" s="586"/>
      <c r="G9" s="586"/>
      <c r="H9" s="586"/>
      <c r="I9" s="586"/>
      <c r="J9" s="586"/>
      <c r="K9" s="586"/>
      <c r="L9" s="586"/>
      <c r="M9" s="586"/>
      <c r="N9" s="586"/>
      <c r="O9" s="586"/>
      <c r="P9" s="586"/>
      <c r="Q9" s="587"/>
      <c r="R9" s="588">
        <v>612</v>
      </c>
      <c r="S9" s="589"/>
      <c r="T9" s="589"/>
      <c r="U9" s="589"/>
      <c r="V9" s="589"/>
      <c r="W9" s="589"/>
      <c r="X9" s="589"/>
      <c r="Y9" s="590"/>
      <c r="Z9" s="641">
        <v>0</v>
      </c>
      <c r="AA9" s="641"/>
      <c r="AB9" s="641"/>
      <c r="AC9" s="641"/>
      <c r="AD9" s="642">
        <v>612</v>
      </c>
      <c r="AE9" s="642"/>
      <c r="AF9" s="642"/>
      <c r="AG9" s="642"/>
      <c r="AH9" s="642"/>
      <c r="AI9" s="642"/>
      <c r="AJ9" s="642"/>
      <c r="AK9" s="642"/>
      <c r="AL9" s="611">
        <v>0</v>
      </c>
      <c r="AM9" s="643"/>
      <c r="AN9" s="643"/>
      <c r="AO9" s="644"/>
      <c r="AP9" s="585" t="s">
        <v>225</v>
      </c>
      <c r="AQ9" s="586"/>
      <c r="AR9" s="586"/>
      <c r="AS9" s="586"/>
      <c r="AT9" s="586"/>
      <c r="AU9" s="586"/>
      <c r="AV9" s="586"/>
      <c r="AW9" s="586"/>
      <c r="AX9" s="586"/>
      <c r="AY9" s="586"/>
      <c r="AZ9" s="586"/>
      <c r="BA9" s="586"/>
      <c r="BB9" s="586"/>
      <c r="BC9" s="586"/>
      <c r="BD9" s="586"/>
      <c r="BE9" s="586"/>
      <c r="BF9" s="587"/>
      <c r="BG9" s="588">
        <v>98084</v>
      </c>
      <c r="BH9" s="589"/>
      <c r="BI9" s="589"/>
      <c r="BJ9" s="589"/>
      <c r="BK9" s="589"/>
      <c r="BL9" s="589"/>
      <c r="BM9" s="589"/>
      <c r="BN9" s="590"/>
      <c r="BO9" s="641">
        <v>33.9</v>
      </c>
      <c r="BP9" s="641"/>
      <c r="BQ9" s="641"/>
      <c r="BR9" s="641"/>
      <c r="BS9" s="594" t="s">
        <v>112</v>
      </c>
      <c r="BT9" s="589"/>
      <c r="BU9" s="589"/>
      <c r="BV9" s="589"/>
      <c r="BW9" s="589"/>
      <c r="BX9" s="589"/>
      <c r="BY9" s="589"/>
      <c r="BZ9" s="589"/>
      <c r="CA9" s="589"/>
      <c r="CB9" s="620"/>
      <c r="CD9" s="621" t="s">
        <v>226</v>
      </c>
      <c r="CE9" s="618"/>
      <c r="CF9" s="618"/>
      <c r="CG9" s="618"/>
      <c r="CH9" s="618"/>
      <c r="CI9" s="618"/>
      <c r="CJ9" s="618"/>
      <c r="CK9" s="618"/>
      <c r="CL9" s="618"/>
      <c r="CM9" s="618"/>
      <c r="CN9" s="618"/>
      <c r="CO9" s="618"/>
      <c r="CP9" s="618"/>
      <c r="CQ9" s="619"/>
      <c r="CR9" s="588">
        <v>343309</v>
      </c>
      <c r="CS9" s="589"/>
      <c r="CT9" s="589"/>
      <c r="CU9" s="589"/>
      <c r="CV9" s="589"/>
      <c r="CW9" s="589"/>
      <c r="CX9" s="589"/>
      <c r="CY9" s="590"/>
      <c r="CZ9" s="641">
        <v>9.5</v>
      </c>
      <c r="DA9" s="641"/>
      <c r="DB9" s="641"/>
      <c r="DC9" s="641"/>
      <c r="DD9" s="594">
        <v>33808</v>
      </c>
      <c r="DE9" s="589"/>
      <c r="DF9" s="589"/>
      <c r="DG9" s="589"/>
      <c r="DH9" s="589"/>
      <c r="DI9" s="589"/>
      <c r="DJ9" s="589"/>
      <c r="DK9" s="589"/>
      <c r="DL9" s="589"/>
      <c r="DM9" s="589"/>
      <c r="DN9" s="589"/>
      <c r="DO9" s="589"/>
      <c r="DP9" s="590"/>
      <c r="DQ9" s="594">
        <v>315775</v>
      </c>
      <c r="DR9" s="589"/>
      <c r="DS9" s="589"/>
      <c r="DT9" s="589"/>
      <c r="DU9" s="589"/>
      <c r="DV9" s="589"/>
      <c r="DW9" s="589"/>
      <c r="DX9" s="589"/>
      <c r="DY9" s="589"/>
      <c r="DZ9" s="589"/>
      <c r="EA9" s="589"/>
      <c r="EB9" s="589"/>
      <c r="EC9" s="620"/>
    </row>
    <row r="10" spans="2:143" ht="11.25" customHeight="1" x14ac:dyDescent="0.15">
      <c r="B10" s="585" t="s">
        <v>227</v>
      </c>
      <c r="C10" s="586"/>
      <c r="D10" s="586"/>
      <c r="E10" s="586"/>
      <c r="F10" s="586"/>
      <c r="G10" s="586"/>
      <c r="H10" s="586"/>
      <c r="I10" s="586"/>
      <c r="J10" s="586"/>
      <c r="K10" s="586"/>
      <c r="L10" s="586"/>
      <c r="M10" s="586"/>
      <c r="N10" s="586"/>
      <c r="O10" s="586"/>
      <c r="P10" s="586"/>
      <c r="Q10" s="587"/>
      <c r="R10" s="588">
        <v>42288</v>
      </c>
      <c r="S10" s="589"/>
      <c r="T10" s="589"/>
      <c r="U10" s="589"/>
      <c r="V10" s="589"/>
      <c r="W10" s="589"/>
      <c r="X10" s="589"/>
      <c r="Y10" s="590"/>
      <c r="Z10" s="641">
        <v>1.2</v>
      </c>
      <c r="AA10" s="641"/>
      <c r="AB10" s="641"/>
      <c r="AC10" s="641"/>
      <c r="AD10" s="642">
        <v>42288</v>
      </c>
      <c r="AE10" s="642"/>
      <c r="AF10" s="642"/>
      <c r="AG10" s="642"/>
      <c r="AH10" s="642"/>
      <c r="AI10" s="642"/>
      <c r="AJ10" s="642"/>
      <c r="AK10" s="642"/>
      <c r="AL10" s="611">
        <v>2</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7403</v>
      </c>
      <c r="BH10" s="589"/>
      <c r="BI10" s="589"/>
      <c r="BJ10" s="589"/>
      <c r="BK10" s="589"/>
      <c r="BL10" s="589"/>
      <c r="BM10" s="589"/>
      <c r="BN10" s="590"/>
      <c r="BO10" s="641">
        <v>2.6</v>
      </c>
      <c r="BP10" s="641"/>
      <c r="BQ10" s="641"/>
      <c r="BR10" s="641"/>
      <c r="BS10" s="594" t="s">
        <v>112</v>
      </c>
      <c r="BT10" s="589"/>
      <c r="BU10" s="589"/>
      <c r="BV10" s="589"/>
      <c r="BW10" s="589"/>
      <c r="BX10" s="589"/>
      <c r="BY10" s="589"/>
      <c r="BZ10" s="589"/>
      <c r="CA10" s="589"/>
      <c r="CB10" s="620"/>
      <c r="CD10" s="621" t="s">
        <v>229</v>
      </c>
      <c r="CE10" s="618"/>
      <c r="CF10" s="618"/>
      <c r="CG10" s="618"/>
      <c r="CH10" s="618"/>
      <c r="CI10" s="618"/>
      <c r="CJ10" s="618"/>
      <c r="CK10" s="618"/>
      <c r="CL10" s="618"/>
      <c r="CM10" s="618"/>
      <c r="CN10" s="618"/>
      <c r="CO10" s="618"/>
      <c r="CP10" s="618"/>
      <c r="CQ10" s="619"/>
      <c r="CR10" s="588">
        <v>28</v>
      </c>
      <c r="CS10" s="589"/>
      <c r="CT10" s="589"/>
      <c r="CU10" s="589"/>
      <c r="CV10" s="589"/>
      <c r="CW10" s="589"/>
      <c r="CX10" s="589"/>
      <c r="CY10" s="590"/>
      <c r="CZ10" s="641">
        <v>0</v>
      </c>
      <c r="DA10" s="641"/>
      <c r="DB10" s="641"/>
      <c r="DC10" s="641"/>
      <c r="DD10" s="594" t="s">
        <v>112</v>
      </c>
      <c r="DE10" s="589"/>
      <c r="DF10" s="589"/>
      <c r="DG10" s="589"/>
      <c r="DH10" s="589"/>
      <c r="DI10" s="589"/>
      <c r="DJ10" s="589"/>
      <c r="DK10" s="589"/>
      <c r="DL10" s="589"/>
      <c r="DM10" s="589"/>
      <c r="DN10" s="589"/>
      <c r="DO10" s="589"/>
      <c r="DP10" s="590"/>
      <c r="DQ10" s="594">
        <v>28</v>
      </c>
      <c r="DR10" s="589"/>
      <c r="DS10" s="589"/>
      <c r="DT10" s="589"/>
      <c r="DU10" s="589"/>
      <c r="DV10" s="589"/>
      <c r="DW10" s="589"/>
      <c r="DX10" s="589"/>
      <c r="DY10" s="589"/>
      <c r="DZ10" s="589"/>
      <c r="EA10" s="589"/>
      <c r="EB10" s="589"/>
      <c r="EC10" s="620"/>
    </row>
    <row r="11" spans="2:143" ht="11.25" customHeight="1" x14ac:dyDescent="0.15">
      <c r="B11" s="585" t="s">
        <v>230</v>
      </c>
      <c r="C11" s="586"/>
      <c r="D11" s="586"/>
      <c r="E11" s="586"/>
      <c r="F11" s="586"/>
      <c r="G11" s="586"/>
      <c r="H11" s="586"/>
      <c r="I11" s="586"/>
      <c r="J11" s="586"/>
      <c r="K11" s="586"/>
      <c r="L11" s="586"/>
      <c r="M11" s="586"/>
      <c r="N11" s="586"/>
      <c r="O11" s="586"/>
      <c r="P11" s="586"/>
      <c r="Q11" s="587"/>
      <c r="R11" s="588">
        <v>4395</v>
      </c>
      <c r="S11" s="589"/>
      <c r="T11" s="589"/>
      <c r="U11" s="589"/>
      <c r="V11" s="589"/>
      <c r="W11" s="589"/>
      <c r="X11" s="589"/>
      <c r="Y11" s="590"/>
      <c r="Z11" s="641">
        <v>0.1</v>
      </c>
      <c r="AA11" s="641"/>
      <c r="AB11" s="641"/>
      <c r="AC11" s="641"/>
      <c r="AD11" s="642">
        <v>4395</v>
      </c>
      <c r="AE11" s="642"/>
      <c r="AF11" s="642"/>
      <c r="AG11" s="642"/>
      <c r="AH11" s="642"/>
      <c r="AI11" s="642"/>
      <c r="AJ11" s="642"/>
      <c r="AK11" s="642"/>
      <c r="AL11" s="611">
        <v>0.2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6846</v>
      </c>
      <c r="BH11" s="589"/>
      <c r="BI11" s="589"/>
      <c r="BJ11" s="589"/>
      <c r="BK11" s="589"/>
      <c r="BL11" s="589"/>
      <c r="BM11" s="589"/>
      <c r="BN11" s="590"/>
      <c r="BO11" s="641">
        <v>2.4</v>
      </c>
      <c r="BP11" s="641"/>
      <c r="BQ11" s="641"/>
      <c r="BR11" s="641"/>
      <c r="BS11" s="594">
        <v>1117</v>
      </c>
      <c r="BT11" s="589"/>
      <c r="BU11" s="589"/>
      <c r="BV11" s="589"/>
      <c r="BW11" s="589"/>
      <c r="BX11" s="589"/>
      <c r="BY11" s="589"/>
      <c r="BZ11" s="589"/>
      <c r="CA11" s="589"/>
      <c r="CB11" s="620"/>
      <c r="CD11" s="621" t="s">
        <v>232</v>
      </c>
      <c r="CE11" s="618"/>
      <c r="CF11" s="618"/>
      <c r="CG11" s="618"/>
      <c r="CH11" s="618"/>
      <c r="CI11" s="618"/>
      <c r="CJ11" s="618"/>
      <c r="CK11" s="618"/>
      <c r="CL11" s="618"/>
      <c r="CM11" s="618"/>
      <c r="CN11" s="618"/>
      <c r="CO11" s="618"/>
      <c r="CP11" s="618"/>
      <c r="CQ11" s="619"/>
      <c r="CR11" s="588">
        <v>171222</v>
      </c>
      <c r="CS11" s="589"/>
      <c r="CT11" s="589"/>
      <c r="CU11" s="589"/>
      <c r="CV11" s="589"/>
      <c r="CW11" s="589"/>
      <c r="CX11" s="589"/>
      <c r="CY11" s="590"/>
      <c r="CZ11" s="641">
        <v>4.7</v>
      </c>
      <c r="DA11" s="641"/>
      <c r="DB11" s="641"/>
      <c r="DC11" s="641"/>
      <c r="DD11" s="594">
        <v>28576</v>
      </c>
      <c r="DE11" s="589"/>
      <c r="DF11" s="589"/>
      <c r="DG11" s="589"/>
      <c r="DH11" s="589"/>
      <c r="DI11" s="589"/>
      <c r="DJ11" s="589"/>
      <c r="DK11" s="589"/>
      <c r="DL11" s="589"/>
      <c r="DM11" s="589"/>
      <c r="DN11" s="589"/>
      <c r="DO11" s="589"/>
      <c r="DP11" s="590"/>
      <c r="DQ11" s="594">
        <v>104017</v>
      </c>
      <c r="DR11" s="589"/>
      <c r="DS11" s="589"/>
      <c r="DT11" s="589"/>
      <c r="DU11" s="589"/>
      <c r="DV11" s="589"/>
      <c r="DW11" s="589"/>
      <c r="DX11" s="589"/>
      <c r="DY11" s="589"/>
      <c r="DZ11" s="589"/>
      <c r="EA11" s="589"/>
      <c r="EB11" s="589"/>
      <c r="EC11" s="620"/>
    </row>
    <row r="12" spans="2:143" ht="11.25" customHeight="1" x14ac:dyDescent="0.15">
      <c r="B12" s="585" t="s">
        <v>233</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137131</v>
      </c>
      <c r="BH12" s="589"/>
      <c r="BI12" s="589"/>
      <c r="BJ12" s="589"/>
      <c r="BK12" s="589"/>
      <c r="BL12" s="589"/>
      <c r="BM12" s="589"/>
      <c r="BN12" s="590"/>
      <c r="BO12" s="641">
        <v>47.4</v>
      </c>
      <c r="BP12" s="641"/>
      <c r="BQ12" s="641"/>
      <c r="BR12" s="641"/>
      <c r="BS12" s="594" t="s">
        <v>112</v>
      </c>
      <c r="BT12" s="589"/>
      <c r="BU12" s="589"/>
      <c r="BV12" s="589"/>
      <c r="BW12" s="589"/>
      <c r="BX12" s="589"/>
      <c r="BY12" s="589"/>
      <c r="BZ12" s="589"/>
      <c r="CA12" s="589"/>
      <c r="CB12" s="620"/>
      <c r="CD12" s="621" t="s">
        <v>235</v>
      </c>
      <c r="CE12" s="618"/>
      <c r="CF12" s="618"/>
      <c r="CG12" s="618"/>
      <c r="CH12" s="618"/>
      <c r="CI12" s="618"/>
      <c r="CJ12" s="618"/>
      <c r="CK12" s="618"/>
      <c r="CL12" s="618"/>
      <c r="CM12" s="618"/>
      <c r="CN12" s="618"/>
      <c r="CO12" s="618"/>
      <c r="CP12" s="618"/>
      <c r="CQ12" s="619"/>
      <c r="CR12" s="588">
        <v>31086</v>
      </c>
      <c r="CS12" s="589"/>
      <c r="CT12" s="589"/>
      <c r="CU12" s="589"/>
      <c r="CV12" s="589"/>
      <c r="CW12" s="589"/>
      <c r="CX12" s="589"/>
      <c r="CY12" s="590"/>
      <c r="CZ12" s="641">
        <v>0.9</v>
      </c>
      <c r="DA12" s="641"/>
      <c r="DB12" s="641"/>
      <c r="DC12" s="641"/>
      <c r="DD12" s="594" t="s">
        <v>112</v>
      </c>
      <c r="DE12" s="589"/>
      <c r="DF12" s="589"/>
      <c r="DG12" s="589"/>
      <c r="DH12" s="589"/>
      <c r="DI12" s="589"/>
      <c r="DJ12" s="589"/>
      <c r="DK12" s="589"/>
      <c r="DL12" s="589"/>
      <c r="DM12" s="589"/>
      <c r="DN12" s="589"/>
      <c r="DO12" s="589"/>
      <c r="DP12" s="590"/>
      <c r="DQ12" s="594">
        <v>23050</v>
      </c>
      <c r="DR12" s="589"/>
      <c r="DS12" s="589"/>
      <c r="DT12" s="589"/>
      <c r="DU12" s="589"/>
      <c r="DV12" s="589"/>
      <c r="DW12" s="589"/>
      <c r="DX12" s="589"/>
      <c r="DY12" s="589"/>
      <c r="DZ12" s="589"/>
      <c r="EA12" s="589"/>
      <c r="EB12" s="589"/>
      <c r="EC12" s="620"/>
    </row>
    <row r="13" spans="2:143" ht="11.25" customHeight="1" x14ac:dyDescent="0.15">
      <c r="B13" s="585" t="s">
        <v>236</v>
      </c>
      <c r="C13" s="586"/>
      <c r="D13" s="586"/>
      <c r="E13" s="586"/>
      <c r="F13" s="586"/>
      <c r="G13" s="586"/>
      <c r="H13" s="586"/>
      <c r="I13" s="586"/>
      <c r="J13" s="586"/>
      <c r="K13" s="586"/>
      <c r="L13" s="586"/>
      <c r="M13" s="586"/>
      <c r="N13" s="586"/>
      <c r="O13" s="586"/>
      <c r="P13" s="586"/>
      <c r="Q13" s="587"/>
      <c r="R13" s="588">
        <v>4556</v>
      </c>
      <c r="S13" s="589"/>
      <c r="T13" s="589"/>
      <c r="U13" s="589"/>
      <c r="V13" s="589"/>
      <c r="W13" s="589"/>
      <c r="X13" s="589"/>
      <c r="Y13" s="590"/>
      <c r="Z13" s="641">
        <v>0.1</v>
      </c>
      <c r="AA13" s="641"/>
      <c r="AB13" s="641"/>
      <c r="AC13" s="641"/>
      <c r="AD13" s="642">
        <v>4556</v>
      </c>
      <c r="AE13" s="642"/>
      <c r="AF13" s="642"/>
      <c r="AG13" s="642"/>
      <c r="AH13" s="642"/>
      <c r="AI13" s="642"/>
      <c r="AJ13" s="642"/>
      <c r="AK13" s="642"/>
      <c r="AL13" s="611">
        <v>0.2</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135370</v>
      </c>
      <c r="BH13" s="589"/>
      <c r="BI13" s="589"/>
      <c r="BJ13" s="589"/>
      <c r="BK13" s="589"/>
      <c r="BL13" s="589"/>
      <c r="BM13" s="589"/>
      <c r="BN13" s="590"/>
      <c r="BO13" s="641">
        <v>46.8</v>
      </c>
      <c r="BP13" s="641"/>
      <c r="BQ13" s="641"/>
      <c r="BR13" s="641"/>
      <c r="BS13" s="594" t="s">
        <v>112</v>
      </c>
      <c r="BT13" s="589"/>
      <c r="BU13" s="589"/>
      <c r="BV13" s="589"/>
      <c r="BW13" s="589"/>
      <c r="BX13" s="589"/>
      <c r="BY13" s="589"/>
      <c r="BZ13" s="589"/>
      <c r="CA13" s="589"/>
      <c r="CB13" s="620"/>
      <c r="CD13" s="621" t="s">
        <v>238</v>
      </c>
      <c r="CE13" s="618"/>
      <c r="CF13" s="618"/>
      <c r="CG13" s="618"/>
      <c r="CH13" s="618"/>
      <c r="CI13" s="618"/>
      <c r="CJ13" s="618"/>
      <c r="CK13" s="618"/>
      <c r="CL13" s="618"/>
      <c r="CM13" s="618"/>
      <c r="CN13" s="618"/>
      <c r="CO13" s="618"/>
      <c r="CP13" s="618"/>
      <c r="CQ13" s="619"/>
      <c r="CR13" s="588">
        <v>459504</v>
      </c>
      <c r="CS13" s="589"/>
      <c r="CT13" s="589"/>
      <c r="CU13" s="589"/>
      <c r="CV13" s="589"/>
      <c r="CW13" s="589"/>
      <c r="CX13" s="589"/>
      <c r="CY13" s="590"/>
      <c r="CZ13" s="641">
        <v>12.7</v>
      </c>
      <c r="DA13" s="641"/>
      <c r="DB13" s="641"/>
      <c r="DC13" s="641"/>
      <c r="DD13" s="594">
        <v>281204</v>
      </c>
      <c r="DE13" s="589"/>
      <c r="DF13" s="589"/>
      <c r="DG13" s="589"/>
      <c r="DH13" s="589"/>
      <c r="DI13" s="589"/>
      <c r="DJ13" s="589"/>
      <c r="DK13" s="589"/>
      <c r="DL13" s="589"/>
      <c r="DM13" s="589"/>
      <c r="DN13" s="589"/>
      <c r="DO13" s="589"/>
      <c r="DP13" s="590"/>
      <c r="DQ13" s="594">
        <v>184975</v>
      </c>
      <c r="DR13" s="589"/>
      <c r="DS13" s="589"/>
      <c r="DT13" s="589"/>
      <c r="DU13" s="589"/>
      <c r="DV13" s="589"/>
      <c r="DW13" s="589"/>
      <c r="DX13" s="589"/>
      <c r="DY13" s="589"/>
      <c r="DZ13" s="589"/>
      <c r="EA13" s="589"/>
      <c r="EB13" s="589"/>
      <c r="EC13" s="620"/>
    </row>
    <row r="14" spans="2:143" ht="11.25" customHeight="1" x14ac:dyDescent="0.15">
      <c r="B14" s="585" t="s">
        <v>239</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7466</v>
      </c>
      <c r="BH14" s="589"/>
      <c r="BI14" s="589"/>
      <c r="BJ14" s="589"/>
      <c r="BK14" s="589"/>
      <c r="BL14" s="589"/>
      <c r="BM14" s="589"/>
      <c r="BN14" s="590"/>
      <c r="BO14" s="641">
        <v>2.6</v>
      </c>
      <c r="BP14" s="641"/>
      <c r="BQ14" s="641"/>
      <c r="BR14" s="641"/>
      <c r="BS14" s="594" t="s">
        <v>112</v>
      </c>
      <c r="BT14" s="589"/>
      <c r="BU14" s="589"/>
      <c r="BV14" s="589"/>
      <c r="BW14" s="589"/>
      <c r="BX14" s="589"/>
      <c r="BY14" s="589"/>
      <c r="BZ14" s="589"/>
      <c r="CA14" s="589"/>
      <c r="CB14" s="620"/>
      <c r="CD14" s="621" t="s">
        <v>241</v>
      </c>
      <c r="CE14" s="618"/>
      <c r="CF14" s="618"/>
      <c r="CG14" s="618"/>
      <c r="CH14" s="618"/>
      <c r="CI14" s="618"/>
      <c r="CJ14" s="618"/>
      <c r="CK14" s="618"/>
      <c r="CL14" s="618"/>
      <c r="CM14" s="618"/>
      <c r="CN14" s="618"/>
      <c r="CO14" s="618"/>
      <c r="CP14" s="618"/>
      <c r="CQ14" s="619"/>
      <c r="CR14" s="588">
        <v>517399</v>
      </c>
      <c r="CS14" s="589"/>
      <c r="CT14" s="589"/>
      <c r="CU14" s="589"/>
      <c r="CV14" s="589"/>
      <c r="CW14" s="589"/>
      <c r="CX14" s="589"/>
      <c r="CY14" s="590"/>
      <c r="CZ14" s="641">
        <v>14.3</v>
      </c>
      <c r="DA14" s="641"/>
      <c r="DB14" s="641"/>
      <c r="DC14" s="641"/>
      <c r="DD14" s="594">
        <v>317403</v>
      </c>
      <c r="DE14" s="589"/>
      <c r="DF14" s="589"/>
      <c r="DG14" s="589"/>
      <c r="DH14" s="589"/>
      <c r="DI14" s="589"/>
      <c r="DJ14" s="589"/>
      <c r="DK14" s="589"/>
      <c r="DL14" s="589"/>
      <c r="DM14" s="589"/>
      <c r="DN14" s="589"/>
      <c r="DO14" s="589"/>
      <c r="DP14" s="590"/>
      <c r="DQ14" s="594">
        <v>182630</v>
      </c>
      <c r="DR14" s="589"/>
      <c r="DS14" s="589"/>
      <c r="DT14" s="589"/>
      <c r="DU14" s="589"/>
      <c r="DV14" s="589"/>
      <c r="DW14" s="589"/>
      <c r="DX14" s="589"/>
      <c r="DY14" s="589"/>
      <c r="DZ14" s="589"/>
      <c r="EA14" s="589"/>
      <c r="EB14" s="589"/>
      <c r="EC14" s="620"/>
    </row>
    <row r="15" spans="2:143" ht="11.25" customHeight="1" x14ac:dyDescent="0.15">
      <c r="B15" s="585" t="s">
        <v>242</v>
      </c>
      <c r="C15" s="586"/>
      <c r="D15" s="586"/>
      <c r="E15" s="586"/>
      <c r="F15" s="586"/>
      <c r="G15" s="586"/>
      <c r="H15" s="586"/>
      <c r="I15" s="586"/>
      <c r="J15" s="586"/>
      <c r="K15" s="586"/>
      <c r="L15" s="586"/>
      <c r="M15" s="586"/>
      <c r="N15" s="586"/>
      <c r="O15" s="586"/>
      <c r="P15" s="586"/>
      <c r="Q15" s="587"/>
      <c r="R15" s="588">
        <v>516</v>
      </c>
      <c r="S15" s="589"/>
      <c r="T15" s="589"/>
      <c r="U15" s="589"/>
      <c r="V15" s="589"/>
      <c r="W15" s="589"/>
      <c r="X15" s="589"/>
      <c r="Y15" s="590"/>
      <c r="Z15" s="641">
        <v>0</v>
      </c>
      <c r="AA15" s="641"/>
      <c r="AB15" s="641"/>
      <c r="AC15" s="641"/>
      <c r="AD15" s="642">
        <v>516</v>
      </c>
      <c r="AE15" s="642"/>
      <c r="AF15" s="642"/>
      <c r="AG15" s="642"/>
      <c r="AH15" s="642"/>
      <c r="AI15" s="642"/>
      <c r="AJ15" s="642"/>
      <c r="AK15" s="642"/>
      <c r="AL15" s="611">
        <v>0</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27719</v>
      </c>
      <c r="BH15" s="589"/>
      <c r="BI15" s="589"/>
      <c r="BJ15" s="589"/>
      <c r="BK15" s="589"/>
      <c r="BL15" s="589"/>
      <c r="BM15" s="589"/>
      <c r="BN15" s="590"/>
      <c r="BO15" s="641">
        <v>9.6</v>
      </c>
      <c r="BP15" s="641"/>
      <c r="BQ15" s="641"/>
      <c r="BR15" s="641"/>
      <c r="BS15" s="594" t="s">
        <v>112</v>
      </c>
      <c r="BT15" s="589"/>
      <c r="BU15" s="589"/>
      <c r="BV15" s="589"/>
      <c r="BW15" s="589"/>
      <c r="BX15" s="589"/>
      <c r="BY15" s="589"/>
      <c r="BZ15" s="589"/>
      <c r="CA15" s="589"/>
      <c r="CB15" s="620"/>
      <c r="CD15" s="621" t="s">
        <v>244</v>
      </c>
      <c r="CE15" s="618"/>
      <c r="CF15" s="618"/>
      <c r="CG15" s="618"/>
      <c r="CH15" s="618"/>
      <c r="CI15" s="618"/>
      <c r="CJ15" s="618"/>
      <c r="CK15" s="618"/>
      <c r="CL15" s="618"/>
      <c r="CM15" s="618"/>
      <c r="CN15" s="618"/>
      <c r="CO15" s="618"/>
      <c r="CP15" s="618"/>
      <c r="CQ15" s="619"/>
      <c r="CR15" s="588">
        <v>210492</v>
      </c>
      <c r="CS15" s="589"/>
      <c r="CT15" s="589"/>
      <c r="CU15" s="589"/>
      <c r="CV15" s="589"/>
      <c r="CW15" s="589"/>
      <c r="CX15" s="589"/>
      <c r="CY15" s="590"/>
      <c r="CZ15" s="641">
        <v>5.8</v>
      </c>
      <c r="DA15" s="641"/>
      <c r="DB15" s="641"/>
      <c r="DC15" s="641"/>
      <c r="DD15" s="594">
        <v>5567</v>
      </c>
      <c r="DE15" s="589"/>
      <c r="DF15" s="589"/>
      <c r="DG15" s="589"/>
      <c r="DH15" s="589"/>
      <c r="DI15" s="589"/>
      <c r="DJ15" s="589"/>
      <c r="DK15" s="589"/>
      <c r="DL15" s="589"/>
      <c r="DM15" s="589"/>
      <c r="DN15" s="589"/>
      <c r="DO15" s="589"/>
      <c r="DP15" s="590"/>
      <c r="DQ15" s="594">
        <v>188846</v>
      </c>
      <c r="DR15" s="589"/>
      <c r="DS15" s="589"/>
      <c r="DT15" s="589"/>
      <c r="DU15" s="589"/>
      <c r="DV15" s="589"/>
      <c r="DW15" s="589"/>
      <c r="DX15" s="589"/>
      <c r="DY15" s="589"/>
      <c r="DZ15" s="589"/>
      <c r="EA15" s="589"/>
      <c r="EB15" s="589"/>
      <c r="EC15" s="620"/>
    </row>
    <row r="16" spans="2:143" ht="11.25" customHeight="1" x14ac:dyDescent="0.15">
      <c r="B16" s="585" t="s">
        <v>245</v>
      </c>
      <c r="C16" s="586"/>
      <c r="D16" s="586"/>
      <c r="E16" s="586"/>
      <c r="F16" s="586"/>
      <c r="G16" s="586"/>
      <c r="H16" s="586"/>
      <c r="I16" s="586"/>
      <c r="J16" s="586"/>
      <c r="K16" s="586"/>
      <c r="L16" s="586"/>
      <c r="M16" s="586"/>
      <c r="N16" s="586"/>
      <c r="O16" s="586"/>
      <c r="P16" s="586"/>
      <c r="Q16" s="587"/>
      <c r="R16" s="588">
        <v>1856924</v>
      </c>
      <c r="S16" s="589"/>
      <c r="T16" s="589"/>
      <c r="U16" s="589"/>
      <c r="V16" s="589"/>
      <c r="W16" s="589"/>
      <c r="X16" s="589"/>
      <c r="Y16" s="590"/>
      <c r="Z16" s="641">
        <v>50.9</v>
      </c>
      <c r="AA16" s="641"/>
      <c r="AB16" s="641"/>
      <c r="AC16" s="641"/>
      <c r="AD16" s="642">
        <v>1707262</v>
      </c>
      <c r="AE16" s="642"/>
      <c r="AF16" s="642"/>
      <c r="AG16" s="642"/>
      <c r="AH16" s="642"/>
      <c r="AI16" s="642"/>
      <c r="AJ16" s="642"/>
      <c r="AK16" s="642"/>
      <c r="AL16" s="611">
        <v>81.599999999999994</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0"/>
      <c r="CD16" s="621" t="s">
        <v>247</v>
      </c>
      <c r="CE16" s="618"/>
      <c r="CF16" s="618"/>
      <c r="CG16" s="618"/>
      <c r="CH16" s="618"/>
      <c r="CI16" s="618"/>
      <c r="CJ16" s="618"/>
      <c r="CK16" s="618"/>
      <c r="CL16" s="618"/>
      <c r="CM16" s="618"/>
      <c r="CN16" s="618"/>
      <c r="CO16" s="618"/>
      <c r="CP16" s="618"/>
      <c r="CQ16" s="619"/>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0"/>
    </row>
    <row r="17" spans="2:133" ht="11.25" customHeight="1" x14ac:dyDescent="0.15">
      <c r="B17" s="585" t="s">
        <v>248</v>
      </c>
      <c r="C17" s="586"/>
      <c r="D17" s="586"/>
      <c r="E17" s="586"/>
      <c r="F17" s="586"/>
      <c r="G17" s="586"/>
      <c r="H17" s="586"/>
      <c r="I17" s="586"/>
      <c r="J17" s="586"/>
      <c r="K17" s="586"/>
      <c r="L17" s="586"/>
      <c r="M17" s="586"/>
      <c r="N17" s="586"/>
      <c r="O17" s="586"/>
      <c r="P17" s="586"/>
      <c r="Q17" s="587"/>
      <c r="R17" s="588">
        <v>1707262</v>
      </c>
      <c r="S17" s="589"/>
      <c r="T17" s="589"/>
      <c r="U17" s="589"/>
      <c r="V17" s="589"/>
      <c r="W17" s="589"/>
      <c r="X17" s="589"/>
      <c r="Y17" s="590"/>
      <c r="Z17" s="641">
        <v>46.8</v>
      </c>
      <c r="AA17" s="641"/>
      <c r="AB17" s="641"/>
      <c r="AC17" s="641"/>
      <c r="AD17" s="642">
        <v>1707262</v>
      </c>
      <c r="AE17" s="642"/>
      <c r="AF17" s="642"/>
      <c r="AG17" s="642"/>
      <c r="AH17" s="642"/>
      <c r="AI17" s="642"/>
      <c r="AJ17" s="642"/>
      <c r="AK17" s="642"/>
      <c r="AL17" s="611">
        <v>81.599999999999994</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0"/>
      <c r="CD17" s="621" t="s">
        <v>250</v>
      </c>
      <c r="CE17" s="618"/>
      <c r="CF17" s="618"/>
      <c r="CG17" s="618"/>
      <c r="CH17" s="618"/>
      <c r="CI17" s="618"/>
      <c r="CJ17" s="618"/>
      <c r="CK17" s="618"/>
      <c r="CL17" s="618"/>
      <c r="CM17" s="618"/>
      <c r="CN17" s="618"/>
      <c r="CO17" s="618"/>
      <c r="CP17" s="618"/>
      <c r="CQ17" s="619"/>
      <c r="CR17" s="588">
        <v>469347</v>
      </c>
      <c r="CS17" s="589"/>
      <c r="CT17" s="589"/>
      <c r="CU17" s="589"/>
      <c r="CV17" s="589"/>
      <c r="CW17" s="589"/>
      <c r="CX17" s="589"/>
      <c r="CY17" s="590"/>
      <c r="CZ17" s="641">
        <v>13</v>
      </c>
      <c r="DA17" s="641"/>
      <c r="DB17" s="641"/>
      <c r="DC17" s="641"/>
      <c r="DD17" s="594" t="s">
        <v>112</v>
      </c>
      <c r="DE17" s="589"/>
      <c r="DF17" s="589"/>
      <c r="DG17" s="589"/>
      <c r="DH17" s="589"/>
      <c r="DI17" s="589"/>
      <c r="DJ17" s="589"/>
      <c r="DK17" s="589"/>
      <c r="DL17" s="589"/>
      <c r="DM17" s="589"/>
      <c r="DN17" s="589"/>
      <c r="DO17" s="589"/>
      <c r="DP17" s="590"/>
      <c r="DQ17" s="594">
        <v>416024</v>
      </c>
      <c r="DR17" s="589"/>
      <c r="DS17" s="589"/>
      <c r="DT17" s="589"/>
      <c r="DU17" s="589"/>
      <c r="DV17" s="589"/>
      <c r="DW17" s="589"/>
      <c r="DX17" s="589"/>
      <c r="DY17" s="589"/>
      <c r="DZ17" s="589"/>
      <c r="EA17" s="589"/>
      <c r="EB17" s="589"/>
      <c r="EC17" s="620"/>
    </row>
    <row r="18" spans="2:133" ht="11.25" customHeight="1" x14ac:dyDescent="0.15">
      <c r="B18" s="585" t="s">
        <v>251</v>
      </c>
      <c r="C18" s="586"/>
      <c r="D18" s="586"/>
      <c r="E18" s="586"/>
      <c r="F18" s="586"/>
      <c r="G18" s="586"/>
      <c r="H18" s="586"/>
      <c r="I18" s="586"/>
      <c r="J18" s="586"/>
      <c r="K18" s="586"/>
      <c r="L18" s="586"/>
      <c r="M18" s="586"/>
      <c r="N18" s="586"/>
      <c r="O18" s="586"/>
      <c r="P18" s="586"/>
      <c r="Q18" s="587"/>
      <c r="R18" s="588">
        <v>149657</v>
      </c>
      <c r="S18" s="589"/>
      <c r="T18" s="589"/>
      <c r="U18" s="589"/>
      <c r="V18" s="589"/>
      <c r="W18" s="589"/>
      <c r="X18" s="589"/>
      <c r="Y18" s="590"/>
      <c r="Z18" s="641">
        <v>4.0999999999999996</v>
      </c>
      <c r="AA18" s="641"/>
      <c r="AB18" s="641"/>
      <c r="AC18" s="641"/>
      <c r="AD18" s="642" t="s">
        <v>112</v>
      </c>
      <c r="AE18" s="642"/>
      <c r="AF18" s="642"/>
      <c r="AG18" s="642"/>
      <c r="AH18" s="642"/>
      <c r="AI18" s="642"/>
      <c r="AJ18" s="642"/>
      <c r="AK18" s="642"/>
      <c r="AL18" s="611" t="s">
        <v>112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0"/>
      <c r="CD18" s="621" t="s">
        <v>253</v>
      </c>
      <c r="CE18" s="618"/>
      <c r="CF18" s="618"/>
      <c r="CG18" s="618"/>
      <c r="CH18" s="618"/>
      <c r="CI18" s="618"/>
      <c r="CJ18" s="618"/>
      <c r="CK18" s="618"/>
      <c r="CL18" s="618"/>
      <c r="CM18" s="618"/>
      <c r="CN18" s="618"/>
      <c r="CO18" s="618"/>
      <c r="CP18" s="618"/>
      <c r="CQ18" s="619"/>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0"/>
    </row>
    <row r="19" spans="2:133" ht="11.25" customHeight="1" x14ac:dyDescent="0.15">
      <c r="B19" s="585" t="s">
        <v>254</v>
      </c>
      <c r="C19" s="586"/>
      <c r="D19" s="586"/>
      <c r="E19" s="586"/>
      <c r="F19" s="586"/>
      <c r="G19" s="586"/>
      <c r="H19" s="586"/>
      <c r="I19" s="586"/>
      <c r="J19" s="586"/>
      <c r="K19" s="586"/>
      <c r="L19" s="586"/>
      <c r="M19" s="586"/>
      <c r="N19" s="586"/>
      <c r="O19" s="586"/>
      <c r="P19" s="586"/>
      <c r="Q19" s="587"/>
      <c r="R19" s="588">
        <v>5</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0"/>
      <c r="CD19" s="621" t="s">
        <v>256</v>
      </c>
      <c r="CE19" s="618"/>
      <c r="CF19" s="618"/>
      <c r="CG19" s="618"/>
      <c r="CH19" s="618"/>
      <c r="CI19" s="618"/>
      <c r="CJ19" s="618"/>
      <c r="CK19" s="618"/>
      <c r="CL19" s="618"/>
      <c r="CM19" s="618"/>
      <c r="CN19" s="618"/>
      <c r="CO19" s="618"/>
      <c r="CP19" s="618"/>
      <c r="CQ19" s="619"/>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0"/>
    </row>
    <row r="20" spans="2:133" ht="11.25" customHeight="1" x14ac:dyDescent="0.15">
      <c r="B20" s="585" t="s">
        <v>257</v>
      </c>
      <c r="C20" s="586"/>
      <c r="D20" s="586"/>
      <c r="E20" s="586"/>
      <c r="F20" s="586"/>
      <c r="G20" s="586"/>
      <c r="H20" s="586"/>
      <c r="I20" s="586"/>
      <c r="J20" s="586"/>
      <c r="K20" s="586"/>
      <c r="L20" s="586"/>
      <c r="M20" s="586"/>
      <c r="N20" s="586"/>
      <c r="O20" s="586"/>
      <c r="P20" s="586"/>
      <c r="Q20" s="587"/>
      <c r="R20" s="588">
        <v>2237170</v>
      </c>
      <c r="S20" s="589"/>
      <c r="T20" s="589"/>
      <c r="U20" s="589"/>
      <c r="V20" s="589"/>
      <c r="W20" s="589"/>
      <c r="X20" s="589"/>
      <c r="Y20" s="590"/>
      <c r="Z20" s="641">
        <v>61.3</v>
      </c>
      <c r="AA20" s="641"/>
      <c r="AB20" s="641"/>
      <c r="AC20" s="641"/>
      <c r="AD20" s="642">
        <v>2087508</v>
      </c>
      <c r="AE20" s="642"/>
      <c r="AF20" s="642"/>
      <c r="AG20" s="642"/>
      <c r="AH20" s="642"/>
      <c r="AI20" s="642"/>
      <c r="AJ20" s="642"/>
      <c r="AK20" s="642"/>
      <c r="AL20" s="611">
        <v>99.8</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0"/>
      <c r="CD20" s="621" t="s">
        <v>259</v>
      </c>
      <c r="CE20" s="618"/>
      <c r="CF20" s="618"/>
      <c r="CG20" s="618"/>
      <c r="CH20" s="618"/>
      <c r="CI20" s="618"/>
      <c r="CJ20" s="618"/>
      <c r="CK20" s="618"/>
      <c r="CL20" s="618"/>
      <c r="CM20" s="618"/>
      <c r="CN20" s="618"/>
      <c r="CO20" s="618"/>
      <c r="CP20" s="618"/>
      <c r="CQ20" s="619"/>
      <c r="CR20" s="588">
        <v>3615799</v>
      </c>
      <c r="CS20" s="589"/>
      <c r="CT20" s="589"/>
      <c r="CU20" s="589"/>
      <c r="CV20" s="589"/>
      <c r="CW20" s="589"/>
      <c r="CX20" s="589"/>
      <c r="CY20" s="590"/>
      <c r="CZ20" s="641">
        <v>100</v>
      </c>
      <c r="DA20" s="641"/>
      <c r="DB20" s="641"/>
      <c r="DC20" s="641"/>
      <c r="DD20" s="594">
        <v>713671</v>
      </c>
      <c r="DE20" s="589"/>
      <c r="DF20" s="589"/>
      <c r="DG20" s="589"/>
      <c r="DH20" s="589"/>
      <c r="DI20" s="589"/>
      <c r="DJ20" s="589"/>
      <c r="DK20" s="589"/>
      <c r="DL20" s="589"/>
      <c r="DM20" s="589"/>
      <c r="DN20" s="589"/>
      <c r="DO20" s="589"/>
      <c r="DP20" s="590"/>
      <c r="DQ20" s="594">
        <v>2372095</v>
      </c>
      <c r="DR20" s="589"/>
      <c r="DS20" s="589"/>
      <c r="DT20" s="589"/>
      <c r="DU20" s="589"/>
      <c r="DV20" s="589"/>
      <c r="DW20" s="589"/>
      <c r="DX20" s="589"/>
      <c r="DY20" s="589"/>
      <c r="DZ20" s="589"/>
      <c r="EA20" s="589"/>
      <c r="EB20" s="589"/>
      <c r="EC20" s="620"/>
    </row>
    <row r="21" spans="2:133" ht="11.25" customHeight="1" x14ac:dyDescent="0.15">
      <c r="B21" s="585" t="s">
        <v>260</v>
      </c>
      <c r="C21" s="586"/>
      <c r="D21" s="586"/>
      <c r="E21" s="586"/>
      <c r="F21" s="586"/>
      <c r="G21" s="586"/>
      <c r="H21" s="586"/>
      <c r="I21" s="586"/>
      <c r="J21" s="586"/>
      <c r="K21" s="586"/>
      <c r="L21" s="586"/>
      <c r="M21" s="586"/>
      <c r="N21" s="586"/>
      <c r="O21" s="586"/>
      <c r="P21" s="586"/>
      <c r="Q21" s="587"/>
      <c r="R21" s="588">
        <v>639</v>
      </c>
      <c r="S21" s="589"/>
      <c r="T21" s="589"/>
      <c r="U21" s="589"/>
      <c r="V21" s="589"/>
      <c r="W21" s="589"/>
      <c r="X21" s="589"/>
      <c r="Y21" s="590"/>
      <c r="Z21" s="641">
        <v>0</v>
      </c>
      <c r="AA21" s="641"/>
      <c r="AB21" s="641"/>
      <c r="AC21" s="641"/>
      <c r="AD21" s="642">
        <v>639</v>
      </c>
      <c r="AE21" s="642"/>
      <c r="AF21" s="642"/>
      <c r="AG21" s="642"/>
      <c r="AH21" s="642"/>
      <c r="AI21" s="642"/>
      <c r="AJ21" s="642"/>
      <c r="AK21" s="642"/>
      <c r="AL21" s="611">
        <v>0</v>
      </c>
      <c r="AM21" s="643"/>
      <c r="AN21" s="643"/>
      <c r="AO21" s="644"/>
      <c r="AP21" s="682" t="s">
        <v>261</v>
      </c>
      <c r="AQ21" s="689"/>
      <c r="AR21" s="689"/>
      <c r="AS21" s="689"/>
      <c r="AT21" s="689"/>
      <c r="AU21" s="689"/>
      <c r="AV21" s="689"/>
      <c r="AW21" s="689"/>
      <c r="AX21" s="689"/>
      <c r="AY21" s="689"/>
      <c r="AZ21" s="689"/>
      <c r="BA21" s="689"/>
      <c r="BB21" s="689"/>
      <c r="BC21" s="689"/>
      <c r="BD21" s="689"/>
      <c r="BE21" s="689"/>
      <c r="BF21" s="684"/>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x14ac:dyDescent="0.15">
      <c r="B22" s="585" t="s">
        <v>262</v>
      </c>
      <c r="C22" s="586"/>
      <c r="D22" s="586"/>
      <c r="E22" s="586"/>
      <c r="F22" s="586"/>
      <c r="G22" s="586"/>
      <c r="H22" s="586"/>
      <c r="I22" s="586"/>
      <c r="J22" s="586"/>
      <c r="K22" s="586"/>
      <c r="L22" s="586"/>
      <c r="M22" s="586"/>
      <c r="N22" s="586"/>
      <c r="O22" s="586"/>
      <c r="P22" s="586"/>
      <c r="Q22" s="587"/>
      <c r="R22" s="588">
        <v>7706</v>
      </c>
      <c r="S22" s="589"/>
      <c r="T22" s="589"/>
      <c r="U22" s="589"/>
      <c r="V22" s="589"/>
      <c r="W22" s="589"/>
      <c r="X22" s="589"/>
      <c r="Y22" s="590"/>
      <c r="Z22" s="641">
        <v>0.2</v>
      </c>
      <c r="AA22" s="641"/>
      <c r="AB22" s="641"/>
      <c r="AC22" s="641"/>
      <c r="AD22" s="642" t="s">
        <v>112</v>
      </c>
      <c r="AE22" s="642"/>
      <c r="AF22" s="642"/>
      <c r="AG22" s="642"/>
      <c r="AH22" s="642"/>
      <c r="AI22" s="642"/>
      <c r="AJ22" s="642"/>
      <c r="AK22" s="642"/>
      <c r="AL22" s="611" t="s">
        <v>112</v>
      </c>
      <c r="AM22" s="643"/>
      <c r="AN22" s="643"/>
      <c r="AO22" s="644"/>
      <c r="AP22" s="682" t="s">
        <v>263</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0"/>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265</v>
      </c>
      <c r="C23" s="586"/>
      <c r="D23" s="586"/>
      <c r="E23" s="586"/>
      <c r="F23" s="586"/>
      <c r="G23" s="586"/>
      <c r="H23" s="586"/>
      <c r="I23" s="586"/>
      <c r="J23" s="586"/>
      <c r="K23" s="586"/>
      <c r="L23" s="586"/>
      <c r="M23" s="586"/>
      <c r="N23" s="586"/>
      <c r="O23" s="586"/>
      <c r="P23" s="586"/>
      <c r="Q23" s="587"/>
      <c r="R23" s="588">
        <v>73539</v>
      </c>
      <c r="S23" s="589"/>
      <c r="T23" s="589"/>
      <c r="U23" s="589"/>
      <c r="V23" s="589"/>
      <c r="W23" s="589"/>
      <c r="X23" s="589"/>
      <c r="Y23" s="590"/>
      <c r="Z23" s="641">
        <v>2</v>
      </c>
      <c r="AA23" s="641"/>
      <c r="AB23" s="641"/>
      <c r="AC23" s="641"/>
      <c r="AD23" s="642" t="s">
        <v>112</v>
      </c>
      <c r="AE23" s="642"/>
      <c r="AF23" s="642"/>
      <c r="AG23" s="642"/>
      <c r="AH23" s="642"/>
      <c r="AI23" s="642"/>
      <c r="AJ23" s="642"/>
      <c r="AK23" s="642"/>
      <c r="AL23" s="611" t="s">
        <v>112</v>
      </c>
      <c r="AM23" s="643"/>
      <c r="AN23" s="643"/>
      <c r="AO23" s="644"/>
      <c r="AP23" s="682" t="s">
        <v>266</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0"/>
      <c r="CD23" s="693" t="s">
        <v>205</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x14ac:dyDescent="0.15">
      <c r="B24" s="585" t="s">
        <v>272</v>
      </c>
      <c r="C24" s="586"/>
      <c r="D24" s="586"/>
      <c r="E24" s="586"/>
      <c r="F24" s="586"/>
      <c r="G24" s="586"/>
      <c r="H24" s="586"/>
      <c r="I24" s="586"/>
      <c r="J24" s="586"/>
      <c r="K24" s="586"/>
      <c r="L24" s="586"/>
      <c r="M24" s="586"/>
      <c r="N24" s="586"/>
      <c r="O24" s="586"/>
      <c r="P24" s="586"/>
      <c r="Q24" s="587"/>
      <c r="R24" s="588">
        <v>7181</v>
      </c>
      <c r="S24" s="589"/>
      <c r="T24" s="589"/>
      <c r="U24" s="589"/>
      <c r="V24" s="589"/>
      <c r="W24" s="589"/>
      <c r="X24" s="589"/>
      <c r="Y24" s="590"/>
      <c r="Z24" s="641">
        <v>0.2</v>
      </c>
      <c r="AA24" s="641"/>
      <c r="AB24" s="641"/>
      <c r="AC24" s="641"/>
      <c r="AD24" s="642" t="s">
        <v>112</v>
      </c>
      <c r="AE24" s="642"/>
      <c r="AF24" s="642"/>
      <c r="AG24" s="642"/>
      <c r="AH24" s="642"/>
      <c r="AI24" s="642"/>
      <c r="AJ24" s="642"/>
      <c r="AK24" s="642"/>
      <c r="AL24" s="611" t="s">
        <v>112</v>
      </c>
      <c r="AM24" s="643"/>
      <c r="AN24" s="643"/>
      <c r="AO24" s="644"/>
      <c r="AP24" s="682" t="s">
        <v>273</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0"/>
      <c r="CD24" s="645" t="s">
        <v>274</v>
      </c>
      <c r="CE24" s="646"/>
      <c r="CF24" s="646"/>
      <c r="CG24" s="646"/>
      <c r="CH24" s="646"/>
      <c r="CI24" s="646"/>
      <c r="CJ24" s="646"/>
      <c r="CK24" s="646"/>
      <c r="CL24" s="646"/>
      <c r="CM24" s="646"/>
      <c r="CN24" s="646"/>
      <c r="CO24" s="646"/>
      <c r="CP24" s="646"/>
      <c r="CQ24" s="647"/>
      <c r="CR24" s="638">
        <v>1288740</v>
      </c>
      <c r="CS24" s="639"/>
      <c r="CT24" s="639"/>
      <c r="CU24" s="639"/>
      <c r="CV24" s="639"/>
      <c r="CW24" s="639"/>
      <c r="CX24" s="639"/>
      <c r="CY24" s="686"/>
      <c r="CZ24" s="690">
        <v>35.6</v>
      </c>
      <c r="DA24" s="691"/>
      <c r="DB24" s="691"/>
      <c r="DC24" s="692"/>
      <c r="DD24" s="685">
        <v>979565</v>
      </c>
      <c r="DE24" s="639"/>
      <c r="DF24" s="639"/>
      <c r="DG24" s="639"/>
      <c r="DH24" s="639"/>
      <c r="DI24" s="639"/>
      <c r="DJ24" s="639"/>
      <c r="DK24" s="686"/>
      <c r="DL24" s="685">
        <v>979432</v>
      </c>
      <c r="DM24" s="639"/>
      <c r="DN24" s="639"/>
      <c r="DO24" s="639"/>
      <c r="DP24" s="639"/>
      <c r="DQ24" s="639"/>
      <c r="DR24" s="639"/>
      <c r="DS24" s="639"/>
      <c r="DT24" s="639"/>
      <c r="DU24" s="639"/>
      <c r="DV24" s="686"/>
      <c r="DW24" s="687">
        <v>44.5</v>
      </c>
      <c r="DX24" s="656"/>
      <c r="DY24" s="656"/>
      <c r="DZ24" s="656"/>
      <c r="EA24" s="656"/>
      <c r="EB24" s="656"/>
      <c r="EC24" s="688"/>
    </row>
    <row r="25" spans="2:133" ht="11.25" customHeight="1" x14ac:dyDescent="0.15">
      <c r="B25" s="585" t="s">
        <v>275</v>
      </c>
      <c r="C25" s="586"/>
      <c r="D25" s="586"/>
      <c r="E25" s="586"/>
      <c r="F25" s="586"/>
      <c r="G25" s="586"/>
      <c r="H25" s="586"/>
      <c r="I25" s="586"/>
      <c r="J25" s="586"/>
      <c r="K25" s="586"/>
      <c r="L25" s="586"/>
      <c r="M25" s="586"/>
      <c r="N25" s="586"/>
      <c r="O25" s="586"/>
      <c r="P25" s="586"/>
      <c r="Q25" s="587"/>
      <c r="R25" s="588">
        <v>502613</v>
      </c>
      <c r="S25" s="589"/>
      <c r="T25" s="589"/>
      <c r="U25" s="589"/>
      <c r="V25" s="589"/>
      <c r="W25" s="589"/>
      <c r="X25" s="589"/>
      <c r="Y25" s="590"/>
      <c r="Z25" s="641">
        <v>13.8</v>
      </c>
      <c r="AA25" s="641"/>
      <c r="AB25" s="641"/>
      <c r="AC25" s="641"/>
      <c r="AD25" s="642" t="s">
        <v>112</v>
      </c>
      <c r="AE25" s="642"/>
      <c r="AF25" s="642"/>
      <c r="AG25" s="642"/>
      <c r="AH25" s="642"/>
      <c r="AI25" s="642"/>
      <c r="AJ25" s="642"/>
      <c r="AK25" s="642"/>
      <c r="AL25" s="611" t="s">
        <v>112</v>
      </c>
      <c r="AM25" s="643"/>
      <c r="AN25" s="643"/>
      <c r="AO25" s="644"/>
      <c r="AP25" s="682" t="s">
        <v>276</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0"/>
      <c r="CD25" s="621" t="s">
        <v>277</v>
      </c>
      <c r="CE25" s="618"/>
      <c r="CF25" s="618"/>
      <c r="CG25" s="618"/>
      <c r="CH25" s="618"/>
      <c r="CI25" s="618"/>
      <c r="CJ25" s="618"/>
      <c r="CK25" s="618"/>
      <c r="CL25" s="618"/>
      <c r="CM25" s="618"/>
      <c r="CN25" s="618"/>
      <c r="CO25" s="618"/>
      <c r="CP25" s="618"/>
      <c r="CQ25" s="619"/>
      <c r="CR25" s="588">
        <v>510983</v>
      </c>
      <c r="CS25" s="607"/>
      <c r="CT25" s="607"/>
      <c r="CU25" s="607"/>
      <c r="CV25" s="607"/>
      <c r="CW25" s="607"/>
      <c r="CX25" s="607"/>
      <c r="CY25" s="608"/>
      <c r="CZ25" s="591">
        <v>14.1</v>
      </c>
      <c r="DA25" s="609"/>
      <c r="DB25" s="609"/>
      <c r="DC25" s="610"/>
      <c r="DD25" s="594">
        <v>476970</v>
      </c>
      <c r="DE25" s="607"/>
      <c r="DF25" s="607"/>
      <c r="DG25" s="607"/>
      <c r="DH25" s="607"/>
      <c r="DI25" s="607"/>
      <c r="DJ25" s="607"/>
      <c r="DK25" s="608"/>
      <c r="DL25" s="594">
        <v>476837</v>
      </c>
      <c r="DM25" s="607"/>
      <c r="DN25" s="607"/>
      <c r="DO25" s="607"/>
      <c r="DP25" s="607"/>
      <c r="DQ25" s="607"/>
      <c r="DR25" s="607"/>
      <c r="DS25" s="607"/>
      <c r="DT25" s="607"/>
      <c r="DU25" s="607"/>
      <c r="DV25" s="608"/>
      <c r="DW25" s="611">
        <v>21.7</v>
      </c>
      <c r="DX25" s="612"/>
      <c r="DY25" s="612"/>
      <c r="DZ25" s="612"/>
      <c r="EA25" s="612"/>
      <c r="EB25" s="612"/>
      <c r="EC25" s="613"/>
    </row>
    <row r="26" spans="2:133" ht="11.25" customHeight="1" x14ac:dyDescent="0.15">
      <c r="B26" s="679" t="s">
        <v>278</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279</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0"/>
      <c r="CD26" s="621" t="s">
        <v>280</v>
      </c>
      <c r="CE26" s="618"/>
      <c r="CF26" s="618"/>
      <c r="CG26" s="618"/>
      <c r="CH26" s="618"/>
      <c r="CI26" s="618"/>
      <c r="CJ26" s="618"/>
      <c r="CK26" s="618"/>
      <c r="CL26" s="618"/>
      <c r="CM26" s="618"/>
      <c r="CN26" s="618"/>
      <c r="CO26" s="618"/>
      <c r="CP26" s="618"/>
      <c r="CQ26" s="619"/>
      <c r="CR26" s="588">
        <v>303175</v>
      </c>
      <c r="CS26" s="589"/>
      <c r="CT26" s="589"/>
      <c r="CU26" s="589"/>
      <c r="CV26" s="589"/>
      <c r="CW26" s="589"/>
      <c r="CX26" s="589"/>
      <c r="CY26" s="590"/>
      <c r="CZ26" s="591">
        <v>8.4</v>
      </c>
      <c r="DA26" s="609"/>
      <c r="DB26" s="609"/>
      <c r="DC26" s="610"/>
      <c r="DD26" s="594">
        <v>276812</v>
      </c>
      <c r="DE26" s="589"/>
      <c r="DF26" s="589"/>
      <c r="DG26" s="589"/>
      <c r="DH26" s="589"/>
      <c r="DI26" s="589"/>
      <c r="DJ26" s="589"/>
      <c r="DK26" s="590"/>
      <c r="DL26" s="594" t="s">
        <v>217</v>
      </c>
      <c r="DM26" s="589"/>
      <c r="DN26" s="589"/>
      <c r="DO26" s="589"/>
      <c r="DP26" s="589"/>
      <c r="DQ26" s="589"/>
      <c r="DR26" s="589"/>
      <c r="DS26" s="589"/>
      <c r="DT26" s="589"/>
      <c r="DU26" s="589"/>
      <c r="DV26" s="590"/>
      <c r="DW26" s="611" t="s">
        <v>217</v>
      </c>
      <c r="DX26" s="612"/>
      <c r="DY26" s="612"/>
      <c r="DZ26" s="612"/>
      <c r="EA26" s="612"/>
      <c r="EB26" s="612"/>
      <c r="EC26" s="613"/>
    </row>
    <row r="27" spans="2:133" ht="11.25" customHeight="1" x14ac:dyDescent="0.15">
      <c r="B27" s="585" t="s">
        <v>281</v>
      </c>
      <c r="C27" s="586"/>
      <c r="D27" s="586"/>
      <c r="E27" s="586"/>
      <c r="F27" s="586"/>
      <c r="G27" s="586"/>
      <c r="H27" s="586"/>
      <c r="I27" s="586"/>
      <c r="J27" s="586"/>
      <c r="K27" s="586"/>
      <c r="L27" s="586"/>
      <c r="M27" s="586"/>
      <c r="N27" s="586"/>
      <c r="O27" s="586"/>
      <c r="P27" s="586"/>
      <c r="Q27" s="587"/>
      <c r="R27" s="588">
        <v>182151</v>
      </c>
      <c r="S27" s="589"/>
      <c r="T27" s="589"/>
      <c r="U27" s="589"/>
      <c r="V27" s="589"/>
      <c r="W27" s="589"/>
      <c r="X27" s="589"/>
      <c r="Y27" s="590"/>
      <c r="Z27" s="641">
        <v>5</v>
      </c>
      <c r="AA27" s="641"/>
      <c r="AB27" s="641"/>
      <c r="AC27" s="641"/>
      <c r="AD27" s="642" t="s">
        <v>112</v>
      </c>
      <c r="AE27" s="642"/>
      <c r="AF27" s="642"/>
      <c r="AG27" s="642"/>
      <c r="AH27" s="642"/>
      <c r="AI27" s="642"/>
      <c r="AJ27" s="642"/>
      <c r="AK27" s="642"/>
      <c r="AL27" s="611" t="s">
        <v>112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289433</v>
      </c>
      <c r="BH27" s="589"/>
      <c r="BI27" s="589"/>
      <c r="BJ27" s="589"/>
      <c r="BK27" s="589"/>
      <c r="BL27" s="589"/>
      <c r="BM27" s="589"/>
      <c r="BN27" s="590"/>
      <c r="BO27" s="641">
        <v>100</v>
      </c>
      <c r="BP27" s="641"/>
      <c r="BQ27" s="641"/>
      <c r="BR27" s="641"/>
      <c r="BS27" s="594">
        <v>1117</v>
      </c>
      <c r="BT27" s="589"/>
      <c r="BU27" s="589"/>
      <c r="BV27" s="589"/>
      <c r="BW27" s="589"/>
      <c r="BX27" s="589"/>
      <c r="BY27" s="589"/>
      <c r="BZ27" s="589"/>
      <c r="CA27" s="589"/>
      <c r="CB27" s="620"/>
      <c r="CD27" s="621" t="s">
        <v>283</v>
      </c>
      <c r="CE27" s="618"/>
      <c r="CF27" s="618"/>
      <c r="CG27" s="618"/>
      <c r="CH27" s="618"/>
      <c r="CI27" s="618"/>
      <c r="CJ27" s="618"/>
      <c r="CK27" s="618"/>
      <c r="CL27" s="618"/>
      <c r="CM27" s="618"/>
      <c r="CN27" s="618"/>
      <c r="CO27" s="618"/>
      <c r="CP27" s="618"/>
      <c r="CQ27" s="619"/>
      <c r="CR27" s="588">
        <v>308410</v>
      </c>
      <c r="CS27" s="607"/>
      <c r="CT27" s="607"/>
      <c r="CU27" s="607"/>
      <c r="CV27" s="607"/>
      <c r="CW27" s="607"/>
      <c r="CX27" s="607"/>
      <c r="CY27" s="608"/>
      <c r="CZ27" s="591">
        <v>8.5</v>
      </c>
      <c r="DA27" s="609"/>
      <c r="DB27" s="609"/>
      <c r="DC27" s="610"/>
      <c r="DD27" s="594">
        <v>86571</v>
      </c>
      <c r="DE27" s="607"/>
      <c r="DF27" s="607"/>
      <c r="DG27" s="607"/>
      <c r="DH27" s="607"/>
      <c r="DI27" s="607"/>
      <c r="DJ27" s="607"/>
      <c r="DK27" s="608"/>
      <c r="DL27" s="594">
        <v>86571</v>
      </c>
      <c r="DM27" s="607"/>
      <c r="DN27" s="607"/>
      <c r="DO27" s="607"/>
      <c r="DP27" s="607"/>
      <c r="DQ27" s="607"/>
      <c r="DR27" s="607"/>
      <c r="DS27" s="607"/>
      <c r="DT27" s="607"/>
      <c r="DU27" s="607"/>
      <c r="DV27" s="608"/>
      <c r="DW27" s="611">
        <v>3.9</v>
      </c>
      <c r="DX27" s="612"/>
      <c r="DY27" s="612"/>
      <c r="DZ27" s="612"/>
      <c r="EA27" s="612"/>
      <c r="EB27" s="612"/>
      <c r="EC27" s="613"/>
    </row>
    <row r="28" spans="2:133" ht="11.25" customHeight="1" x14ac:dyDescent="0.15">
      <c r="B28" s="585" t="s">
        <v>284</v>
      </c>
      <c r="C28" s="586"/>
      <c r="D28" s="586"/>
      <c r="E28" s="586"/>
      <c r="F28" s="586"/>
      <c r="G28" s="586"/>
      <c r="H28" s="586"/>
      <c r="I28" s="586"/>
      <c r="J28" s="586"/>
      <c r="K28" s="586"/>
      <c r="L28" s="586"/>
      <c r="M28" s="586"/>
      <c r="N28" s="586"/>
      <c r="O28" s="586"/>
      <c r="P28" s="586"/>
      <c r="Q28" s="587"/>
      <c r="R28" s="588">
        <v>16775</v>
      </c>
      <c r="S28" s="589"/>
      <c r="T28" s="589"/>
      <c r="U28" s="589"/>
      <c r="V28" s="589"/>
      <c r="W28" s="589"/>
      <c r="X28" s="589"/>
      <c r="Y28" s="590"/>
      <c r="Z28" s="641">
        <v>0.5</v>
      </c>
      <c r="AA28" s="641"/>
      <c r="AB28" s="641"/>
      <c r="AC28" s="641"/>
      <c r="AD28" s="642">
        <v>12</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285</v>
      </c>
      <c r="CE28" s="618"/>
      <c r="CF28" s="618"/>
      <c r="CG28" s="618"/>
      <c r="CH28" s="618"/>
      <c r="CI28" s="618"/>
      <c r="CJ28" s="618"/>
      <c r="CK28" s="618"/>
      <c r="CL28" s="618"/>
      <c r="CM28" s="618"/>
      <c r="CN28" s="618"/>
      <c r="CO28" s="618"/>
      <c r="CP28" s="618"/>
      <c r="CQ28" s="619"/>
      <c r="CR28" s="588">
        <v>469347</v>
      </c>
      <c r="CS28" s="589"/>
      <c r="CT28" s="589"/>
      <c r="CU28" s="589"/>
      <c r="CV28" s="589"/>
      <c r="CW28" s="589"/>
      <c r="CX28" s="589"/>
      <c r="CY28" s="590"/>
      <c r="CZ28" s="591">
        <v>13</v>
      </c>
      <c r="DA28" s="609"/>
      <c r="DB28" s="609"/>
      <c r="DC28" s="610"/>
      <c r="DD28" s="594">
        <v>416024</v>
      </c>
      <c r="DE28" s="589"/>
      <c r="DF28" s="589"/>
      <c r="DG28" s="589"/>
      <c r="DH28" s="589"/>
      <c r="DI28" s="589"/>
      <c r="DJ28" s="589"/>
      <c r="DK28" s="590"/>
      <c r="DL28" s="594">
        <v>416024</v>
      </c>
      <c r="DM28" s="589"/>
      <c r="DN28" s="589"/>
      <c r="DO28" s="589"/>
      <c r="DP28" s="589"/>
      <c r="DQ28" s="589"/>
      <c r="DR28" s="589"/>
      <c r="DS28" s="589"/>
      <c r="DT28" s="589"/>
      <c r="DU28" s="589"/>
      <c r="DV28" s="590"/>
      <c r="DW28" s="611">
        <v>18.899999999999999</v>
      </c>
      <c r="DX28" s="612"/>
      <c r="DY28" s="612"/>
      <c r="DZ28" s="612"/>
      <c r="EA28" s="612"/>
      <c r="EB28" s="612"/>
      <c r="EC28" s="613"/>
    </row>
    <row r="29" spans="2:133" ht="11.25" customHeight="1" x14ac:dyDescent="0.15">
      <c r="B29" s="585" t="s">
        <v>286</v>
      </c>
      <c r="C29" s="586"/>
      <c r="D29" s="586"/>
      <c r="E29" s="586"/>
      <c r="F29" s="586"/>
      <c r="G29" s="586"/>
      <c r="H29" s="586"/>
      <c r="I29" s="586"/>
      <c r="J29" s="586"/>
      <c r="K29" s="586"/>
      <c r="L29" s="586"/>
      <c r="M29" s="586"/>
      <c r="N29" s="586"/>
      <c r="O29" s="586"/>
      <c r="P29" s="586"/>
      <c r="Q29" s="587"/>
      <c r="R29" s="588">
        <v>2681</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287</v>
      </c>
      <c r="BH29" s="676"/>
      <c r="BI29" s="676"/>
      <c r="BJ29" s="676"/>
      <c r="BK29" s="676"/>
      <c r="BL29" s="676"/>
      <c r="BM29" s="676"/>
      <c r="BN29" s="676"/>
      <c r="BO29" s="676"/>
      <c r="BP29" s="676"/>
      <c r="BQ29" s="677"/>
      <c r="BR29" s="648" t="s">
        <v>288</v>
      </c>
      <c r="BS29" s="676"/>
      <c r="BT29" s="676"/>
      <c r="BU29" s="676"/>
      <c r="BV29" s="676"/>
      <c r="BW29" s="676"/>
      <c r="BX29" s="676"/>
      <c r="BY29" s="676"/>
      <c r="BZ29" s="676"/>
      <c r="CA29" s="676"/>
      <c r="CB29" s="677"/>
      <c r="CD29" s="658" t="s">
        <v>289</v>
      </c>
      <c r="CE29" s="659"/>
      <c r="CF29" s="621" t="s">
        <v>290</v>
      </c>
      <c r="CG29" s="618"/>
      <c r="CH29" s="618"/>
      <c r="CI29" s="618"/>
      <c r="CJ29" s="618"/>
      <c r="CK29" s="618"/>
      <c r="CL29" s="618"/>
      <c r="CM29" s="618"/>
      <c r="CN29" s="618"/>
      <c r="CO29" s="618"/>
      <c r="CP29" s="618"/>
      <c r="CQ29" s="619"/>
      <c r="CR29" s="588">
        <v>469347</v>
      </c>
      <c r="CS29" s="607"/>
      <c r="CT29" s="607"/>
      <c r="CU29" s="607"/>
      <c r="CV29" s="607"/>
      <c r="CW29" s="607"/>
      <c r="CX29" s="607"/>
      <c r="CY29" s="608"/>
      <c r="CZ29" s="591">
        <v>13</v>
      </c>
      <c r="DA29" s="609"/>
      <c r="DB29" s="609"/>
      <c r="DC29" s="610"/>
      <c r="DD29" s="594">
        <v>416024</v>
      </c>
      <c r="DE29" s="607"/>
      <c r="DF29" s="607"/>
      <c r="DG29" s="607"/>
      <c r="DH29" s="607"/>
      <c r="DI29" s="607"/>
      <c r="DJ29" s="607"/>
      <c r="DK29" s="608"/>
      <c r="DL29" s="594">
        <v>416024</v>
      </c>
      <c r="DM29" s="607"/>
      <c r="DN29" s="607"/>
      <c r="DO29" s="607"/>
      <c r="DP29" s="607"/>
      <c r="DQ29" s="607"/>
      <c r="DR29" s="607"/>
      <c r="DS29" s="607"/>
      <c r="DT29" s="607"/>
      <c r="DU29" s="607"/>
      <c r="DV29" s="608"/>
      <c r="DW29" s="611">
        <v>18.899999999999999</v>
      </c>
      <c r="DX29" s="612"/>
      <c r="DY29" s="612"/>
      <c r="DZ29" s="612"/>
      <c r="EA29" s="612"/>
      <c r="EB29" s="612"/>
      <c r="EC29" s="613"/>
    </row>
    <row r="30" spans="2:133" ht="11.25" customHeight="1" x14ac:dyDescent="0.15">
      <c r="B30" s="585" t="s">
        <v>291</v>
      </c>
      <c r="C30" s="586"/>
      <c r="D30" s="586"/>
      <c r="E30" s="586"/>
      <c r="F30" s="586"/>
      <c r="G30" s="586"/>
      <c r="H30" s="586"/>
      <c r="I30" s="586"/>
      <c r="J30" s="586"/>
      <c r="K30" s="586"/>
      <c r="L30" s="586"/>
      <c r="M30" s="586"/>
      <c r="N30" s="586"/>
      <c r="O30" s="586"/>
      <c r="P30" s="586"/>
      <c r="Q30" s="587"/>
      <c r="R30" s="588">
        <v>450</v>
      </c>
      <c r="S30" s="589"/>
      <c r="T30" s="589"/>
      <c r="U30" s="589"/>
      <c r="V30" s="589"/>
      <c r="W30" s="589"/>
      <c r="X30" s="589"/>
      <c r="Y30" s="590"/>
      <c r="Z30" s="641">
        <v>0</v>
      </c>
      <c r="AA30" s="641"/>
      <c r="AB30" s="641"/>
      <c r="AC30" s="641"/>
      <c r="AD30" s="642" t="s">
        <v>112</v>
      </c>
      <c r="AE30" s="642"/>
      <c r="AF30" s="642"/>
      <c r="AG30" s="642"/>
      <c r="AH30" s="642"/>
      <c r="AI30" s="642"/>
      <c r="AJ30" s="642"/>
      <c r="AK30" s="642"/>
      <c r="AL30" s="611" t="s">
        <v>112</v>
      </c>
      <c r="AM30" s="643"/>
      <c r="AN30" s="643"/>
      <c r="AO30" s="644"/>
      <c r="AP30" s="664" t="s">
        <v>292</v>
      </c>
      <c r="AQ30" s="665"/>
      <c r="AR30" s="665"/>
      <c r="AS30" s="665"/>
      <c r="AT30" s="670" t="s">
        <v>293</v>
      </c>
      <c r="AU30" s="182"/>
      <c r="AV30" s="182"/>
      <c r="AW30" s="182"/>
      <c r="AX30" s="673" t="s">
        <v>172</v>
      </c>
      <c r="AY30" s="674"/>
      <c r="AZ30" s="674"/>
      <c r="BA30" s="674"/>
      <c r="BB30" s="674"/>
      <c r="BC30" s="674"/>
      <c r="BD30" s="674"/>
      <c r="BE30" s="674"/>
      <c r="BF30" s="675"/>
      <c r="BG30" s="654">
        <v>98.7</v>
      </c>
      <c r="BH30" s="655"/>
      <c r="BI30" s="655"/>
      <c r="BJ30" s="655"/>
      <c r="BK30" s="655"/>
      <c r="BL30" s="655"/>
      <c r="BM30" s="656">
        <v>97</v>
      </c>
      <c r="BN30" s="655"/>
      <c r="BO30" s="655"/>
      <c r="BP30" s="655"/>
      <c r="BQ30" s="657"/>
      <c r="BR30" s="654">
        <v>99</v>
      </c>
      <c r="BS30" s="655"/>
      <c r="BT30" s="655"/>
      <c r="BU30" s="655"/>
      <c r="BV30" s="655"/>
      <c r="BW30" s="655"/>
      <c r="BX30" s="656">
        <v>97.4</v>
      </c>
      <c r="BY30" s="655"/>
      <c r="BZ30" s="655"/>
      <c r="CA30" s="655"/>
      <c r="CB30" s="657"/>
      <c r="CD30" s="660"/>
      <c r="CE30" s="661"/>
      <c r="CF30" s="621" t="s">
        <v>294</v>
      </c>
      <c r="CG30" s="618"/>
      <c r="CH30" s="618"/>
      <c r="CI30" s="618"/>
      <c r="CJ30" s="618"/>
      <c r="CK30" s="618"/>
      <c r="CL30" s="618"/>
      <c r="CM30" s="618"/>
      <c r="CN30" s="618"/>
      <c r="CO30" s="618"/>
      <c r="CP30" s="618"/>
      <c r="CQ30" s="619"/>
      <c r="CR30" s="588">
        <v>415034</v>
      </c>
      <c r="CS30" s="589"/>
      <c r="CT30" s="589"/>
      <c r="CU30" s="589"/>
      <c r="CV30" s="589"/>
      <c r="CW30" s="589"/>
      <c r="CX30" s="589"/>
      <c r="CY30" s="590"/>
      <c r="CZ30" s="591">
        <v>11.5</v>
      </c>
      <c r="DA30" s="609"/>
      <c r="DB30" s="609"/>
      <c r="DC30" s="610"/>
      <c r="DD30" s="594">
        <v>361711</v>
      </c>
      <c r="DE30" s="589"/>
      <c r="DF30" s="589"/>
      <c r="DG30" s="589"/>
      <c r="DH30" s="589"/>
      <c r="DI30" s="589"/>
      <c r="DJ30" s="589"/>
      <c r="DK30" s="590"/>
      <c r="DL30" s="594">
        <v>361711</v>
      </c>
      <c r="DM30" s="589"/>
      <c r="DN30" s="589"/>
      <c r="DO30" s="589"/>
      <c r="DP30" s="589"/>
      <c r="DQ30" s="589"/>
      <c r="DR30" s="589"/>
      <c r="DS30" s="589"/>
      <c r="DT30" s="589"/>
      <c r="DU30" s="589"/>
      <c r="DV30" s="590"/>
      <c r="DW30" s="611">
        <v>16.399999999999999</v>
      </c>
      <c r="DX30" s="612"/>
      <c r="DY30" s="612"/>
      <c r="DZ30" s="612"/>
      <c r="EA30" s="612"/>
      <c r="EB30" s="612"/>
      <c r="EC30" s="613"/>
    </row>
    <row r="31" spans="2:133" ht="11.25" customHeight="1" x14ac:dyDescent="0.15">
      <c r="B31" s="585" t="s">
        <v>295</v>
      </c>
      <c r="C31" s="586"/>
      <c r="D31" s="586"/>
      <c r="E31" s="586"/>
      <c r="F31" s="586"/>
      <c r="G31" s="586"/>
      <c r="H31" s="586"/>
      <c r="I31" s="586"/>
      <c r="J31" s="586"/>
      <c r="K31" s="586"/>
      <c r="L31" s="586"/>
      <c r="M31" s="586"/>
      <c r="N31" s="586"/>
      <c r="O31" s="586"/>
      <c r="P31" s="586"/>
      <c r="Q31" s="587"/>
      <c r="R31" s="588">
        <v>27607</v>
      </c>
      <c r="S31" s="589"/>
      <c r="T31" s="589"/>
      <c r="U31" s="589"/>
      <c r="V31" s="589"/>
      <c r="W31" s="589"/>
      <c r="X31" s="589"/>
      <c r="Y31" s="590"/>
      <c r="Z31" s="641">
        <v>0.8</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296</v>
      </c>
      <c r="AV31" s="181"/>
      <c r="AW31" s="181"/>
      <c r="AX31" s="585" t="s">
        <v>297</v>
      </c>
      <c r="AY31" s="586"/>
      <c r="AZ31" s="586"/>
      <c r="BA31" s="586"/>
      <c r="BB31" s="586"/>
      <c r="BC31" s="586"/>
      <c r="BD31" s="586"/>
      <c r="BE31" s="586"/>
      <c r="BF31" s="587"/>
      <c r="BG31" s="652">
        <v>98</v>
      </c>
      <c r="BH31" s="607"/>
      <c r="BI31" s="607"/>
      <c r="BJ31" s="607"/>
      <c r="BK31" s="607"/>
      <c r="BL31" s="607"/>
      <c r="BM31" s="643">
        <v>96.5</v>
      </c>
      <c r="BN31" s="653"/>
      <c r="BO31" s="653"/>
      <c r="BP31" s="653"/>
      <c r="BQ31" s="617"/>
      <c r="BR31" s="652">
        <v>98.7</v>
      </c>
      <c r="BS31" s="607"/>
      <c r="BT31" s="607"/>
      <c r="BU31" s="607"/>
      <c r="BV31" s="607"/>
      <c r="BW31" s="607"/>
      <c r="BX31" s="643">
        <v>97.2</v>
      </c>
      <c r="BY31" s="653"/>
      <c r="BZ31" s="653"/>
      <c r="CA31" s="653"/>
      <c r="CB31" s="617"/>
      <c r="CD31" s="660"/>
      <c r="CE31" s="661"/>
      <c r="CF31" s="621" t="s">
        <v>298</v>
      </c>
      <c r="CG31" s="618"/>
      <c r="CH31" s="618"/>
      <c r="CI31" s="618"/>
      <c r="CJ31" s="618"/>
      <c r="CK31" s="618"/>
      <c r="CL31" s="618"/>
      <c r="CM31" s="618"/>
      <c r="CN31" s="618"/>
      <c r="CO31" s="618"/>
      <c r="CP31" s="618"/>
      <c r="CQ31" s="619"/>
      <c r="CR31" s="588">
        <v>54313</v>
      </c>
      <c r="CS31" s="607"/>
      <c r="CT31" s="607"/>
      <c r="CU31" s="607"/>
      <c r="CV31" s="607"/>
      <c r="CW31" s="607"/>
      <c r="CX31" s="607"/>
      <c r="CY31" s="608"/>
      <c r="CZ31" s="591">
        <v>1.5</v>
      </c>
      <c r="DA31" s="609"/>
      <c r="DB31" s="609"/>
      <c r="DC31" s="610"/>
      <c r="DD31" s="594">
        <v>54313</v>
      </c>
      <c r="DE31" s="607"/>
      <c r="DF31" s="607"/>
      <c r="DG31" s="607"/>
      <c r="DH31" s="607"/>
      <c r="DI31" s="607"/>
      <c r="DJ31" s="607"/>
      <c r="DK31" s="608"/>
      <c r="DL31" s="594">
        <v>54313</v>
      </c>
      <c r="DM31" s="607"/>
      <c r="DN31" s="607"/>
      <c r="DO31" s="607"/>
      <c r="DP31" s="607"/>
      <c r="DQ31" s="607"/>
      <c r="DR31" s="607"/>
      <c r="DS31" s="607"/>
      <c r="DT31" s="607"/>
      <c r="DU31" s="607"/>
      <c r="DV31" s="608"/>
      <c r="DW31" s="611">
        <v>2.5</v>
      </c>
      <c r="DX31" s="612"/>
      <c r="DY31" s="612"/>
      <c r="DZ31" s="612"/>
      <c r="EA31" s="612"/>
      <c r="EB31" s="612"/>
      <c r="EC31" s="613"/>
    </row>
    <row r="32" spans="2:133" ht="11.25" customHeight="1" x14ac:dyDescent="0.15">
      <c r="B32" s="585" t="s">
        <v>299</v>
      </c>
      <c r="C32" s="586"/>
      <c r="D32" s="586"/>
      <c r="E32" s="586"/>
      <c r="F32" s="586"/>
      <c r="G32" s="586"/>
      <c r="H32" s="586"/>
      <c r="I32" s="586"/>
      <c r="J32" s="586"/>
      <c r="K32" s="586"/>
      <c r="L32" s="586"/>
      <c r="M32" s="586"/>
      <c r="N32" s="586"/>
      <c r="O32" s="586"/>
      <c r="P32" s="586"/>
      <c r="Q32" s="587"/>
      <c r="R32" s="588">
        <v>75937</v>
      </c>
      <c r="S32" s="589"/>
      <c r="T32" s="589"/>
      <c r="U32" s="589"/>
      <c r="V32" s="589"/>
      <c r="W32" s="589"/>
      <c r="X32" s="589"/>
      <c r="Y32" s="590"/>
      <c r="Z32" s="641">
        <v>2.1</v>
      </c>
      <c r="AA32" s="641"/>
      <c r="AB32" s="641"/>
      <c r="AC32" s="641"/>
      <c r="AD32" s="642">
        <v>3499</v>
      </c>
      <c r="AE32" s="642"/>
      <c r="AF32" s="642"/>
      <c r="AG32" s="642"/>
      <c r="AH32" s="642"/>
      <c r="AI32" s="642"/>
      <c r="AJ32" s="642"/>
      <c r="AK32" s="642"/>
      <c r="AL32" s="611">
        <v>0.2</v>
      </c>
      <c r="AM32" s="643"/>
      <c r="AN32" s="643"/>
      <c r="AO32" s="644"/>
      <c r="AP32" s="668"/>
      <c r="AQ32" s="669"/>
      <c r="AR32" s="669"/>
      <c r="AS32" s="669"/>
      <c r="AT32" s="672"/>
      <c r="AU32" s="183"/>
      <c r="AV32" s="183"/>
      <c r="AW32" s="183"/>
      <c r="AX32" s="569" t="s">
        <v>300</v>
      </c>
      <c r="AY32" s="570"/>
      <c r="AZ32" s="570"/>
      <c r="BA32" s="570"/>
      <c r="BB32" s="570"/>
      <c r="BC32" s="570"/>
      <c r="BD32" s="570"/>
      <c r="BE32" s="570"/>
      <c r="BF32" s="571"/>
      <c r="BG32" s="651">
        <v>99</v>
      </c>
      <c r="BH32" s="573"/>
      <c r="BI32" s="573"/>
      <c r="BJ32" s="573"/>
      <c r="BK32" s="573"/>
      <c r="BL32" s="573"/>
      <c r="BM32" s="636">
        <v>96.7</v>
      </c>
      <c r="BN32" s="573"/>
      <c r="BO32" s="573"/>
      <c r="BP32" s="573"/>
      <c r="BQ32" s="630"/>
      <c r="BR32" s="651">
        <v>99</v>
      </c>
      <c r="BS32" s="573"/>
      <c r="BT32" s="573"/>
      <c r="BU32" s="573"/>
      <c r="BV32" s="573"/>
      <c r="BW32" s="573"/>
      <c r="BX32" s="636">
        <v>96.9</v>
      </c>
      <c r="BY32" s="573"/>
      <c r="BZ32" s="573"/>
      <c r="CA32" s="573"/>
      <c r="CB32" s="630"/>
      <c r="CD32" s="662"/>
      <c r="CE32" s="663"/>
      <c r="CF32" s="621" t="s">
        <v>301</v>
      </c>
      <c r="CG32" s="618"/>
      <c r="CH32" s="618"/>
      <c r="CI32" s="618"/>
      <c r="CJ32" s="618"/>
      <c r="CK32" s="618"/>
      <c r="CL32" s="618"/>
      <c r="CM32" s="618"/>
      <c r="CN32" s="618"/>
      <c r="CO32" s="618"/>
      <c r="CP32" s="618"/>
      <c r="CQ32" s="619"/>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x14ac:dyDescent="0.15">
      <c r="B33" s="585" t="s">
        <v>302</v>
      </c>
      <c r="C33" s="586"/>
      <c r="D33" s="586"/>
      <c r="E33" s="586"/>
      <c r="F33" s="586"/>
      <c r="G33" s="586"/>
      <c r="H33" s="586"/>
      <c r="I33" s="586"/>
      <c r="J33" s="586"/>
      <c r="K33" s="586"/>
      <c r="L33" s="586"/>
      <c r="M33" s="586"/>
      <c r="N33" s="586"/>
      <c r="O33" s="586"/>
      <c r="P33" s="586"/>
      <c r="Q33" s="587"/>
      <c r="R33" s="588">
        <v>513260</v>
      </c>
      <c r="S33" s="589"/>
      <c r="T33" s="589"/>
      <c r="U33" s="589"/>
      <c r="V33" s="589"/>
      <c r="W33" s="589"/>
      <c r="X33" s="589"/>
      <c r="Y33" s="590"/>
      <c r="Z33" s="641">
        <v>14.1</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303</v>
      </c>
      <c r="CE33" s="618"/>
      <c r="CF33" s="618"/>
      <c r="CG33" s="618"/>
      <c r="CH33" s="618"/>
      <c r="CI33" s="618"/>
      <c r="CJ33" s="618"/>
      <c r="CK33" s="618"/>
      <c r="CL33" s="618"/>
      <c r="CM33" s="618"/>
      <c r="CN33" s="618"/>
      <c r="CO33" s="618"/>
      <c r="CP33" s="618"/>
      <c r="CQ33" s="619"/>
      <c r="CR33" s="588">
        <v>1613388</v>
      </c>
      <c r="CS33" s="607"/>
      <c r="CT33" s="607"/>
      <c r="CU33" s="607"/>
      <c r="CV33" s="607"/>
      <c r="CW33" s="607"/>
      <c r="CX33" s="607"/>
      <c r="CY33" s="608"/>
      <c r="CZ33" s="591">
        <v>44.6</v>
      </c>
      <c r="DA33" s="609"/>
      <c r="DB33" s="609"/>
      <c r="DC33" s="610"/>
      <c r="DD33" s="594">
        <v>1285379</v>
      </c>
      <c r="DE33" s="607"/>
      <c r="DF33" s="607"/>
      <c r="DG33" s="607"/>
      <c r="DH33" s="607"/>
      <c r="DI33" s="607"/>
      <c r="DJ33" s="607"/>
      <c r="DK33" s="608"/>
      <c r="DL33" s="594">
        <v>875436</v>
      </c>
      <c r="DM33" s="607"/>
      <c r="DN33" s="607"/>
      <c r="DO33" s="607"/>
      <c r="DP33" s="607"/>
      <c r="DQ33" s="607"/>
      <c r="DR33" s="607"/>
      <c r="DS33" s="607"/>
      <c r="DT33" s="607"/>
      <c r="DU33" s="607"/>
      <c r="DV33" s="608"/>
      <c r="DW33" s="611">
        <v>39.799999999999997</v>
      </c>
      <c r="DX33" s="612"/>
      <c r="DY33" s="612"/>
      <c r="DZ33" s="612"/>
      <c r="EA33" s="612"/>
      <c r="EB33" s="612"/>
      <c r="EC33" s="613"/>
    </row>
    <row r="34" spans="2:133" ht="11.25" customHeight="1" x14ac:dyDescent="0.15">
      <c r="B34" s="585" t="s">
        <v>304</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307</v>
      </c>
      <c r="CE34" s="618"/>
      <c r="CF34" s="618"/>
      <c r="CG34" s="618"/>
      <c r="CH34" s="618"/>
      <c r="CI34" s="618"/>
      <c r="CJ34" s="618"/>
      <c r="CK34" s="618"/>
      <c r="CL34" s="618"/>
      <c r="CM34" s="618"/>
      <c r="CN34" s="618"/>
      <c r="CO34" s="618"/>
      <c r="CP34" s="618"/>
      <c r="CQ34" s="619"/>
      <c r="CR34" s="588">
        <v>468159</v>
      </c>
      <c r="CS34" s="589"/>
      <c r="CT34" s="589"/>
      <c r="CU34" s="589"/>
      <c r="CV34" s="589"/>
      <c r="CW34" s="589"/>
      <c r="CX34" s="589"/>
      <c r="CY34" s="590"/>
      <c r="CZ34" s="591">
        <v>12.9</v>
      </c>
      <c r="DA34" s="609"/>
      <c r="DB34" s="609"/>
      <c r="DC34" s="610"/>
      <c r="DD34" s="594">
        <v>349700</v>
      </c>
      <c r="DE34" s="589"/>
      <c r="DF34" s="589"/>
      <c r="DG34" s="589"/>
      <c r="DH34" s="589"/>
      <c r="DI34" s="589"/>
      <c r="DJ34" s="589"/>
      <c r="DK34" s="590"/>
      <c r="DL34" s="594">
        <v>269867</v>
      </c>
      <c r="DM34" s="589"/>
      <c r="DN34" s="589"/>
      <c r="DO34" s="589"/>
      <c r="DP34" s="589"/>
      <c r="DQ34" s="589"/>
      <c r="DR34" s="589"/>
      <c r="DS34" s="589"/>
      <c r="DT34" s="589"/>
      <c r="DU34" s="589"/>
      <c r="DV34" s="590"/>
      <c r="DW34" s="611">
        <v>12.3</v>
      </c>
      <c r="DX34" s="612"/>
      <c r="DY34" s="612"/>
      <c r="DZ34" s="612"/>
      <c r="EA34" s="612"/>
      <c r="EB34" s="612"/>
      <c r="EC34" s="613"/>
    </row>
    <row r="35" spans="2:133" ht="11.25" customHeight="1" x14ac:dyDescent="0.15">
      <c r="B35" s="585" t="s">
        <v>308</v>
      </c>
      <c r="C35" s="586"/>
      <c r="D35" s="586"/>
      <c r="E35" s="586"/>
      <c r="F35" s="586"/>
      <c r="G35" s="586"/>
      <c r="H35" s="586"/>
      <c r="I35" s="586"/>
      <c r="J35" s="586"/>
      <c r="K35" s="586"/>
      <c r="L35" s="586"/>
      <c r="M35" s="586"/>
      <c r="N35" s="586"/>
      <c r="O35" s="586"/>
      <c r="P35" s="586"/>
      <c r="Q35" s="587"/>
      <c r="R35" s="588">
        <v>108660</v>
      </c>
      <c r="S35" s="589"/>
      <c r="T35" s="589"/>
      <c r="U35" s="589"/>
      <c r="V35" s="589"/>
      <c r="W35" s="589"/>
      <c r="X35" s="589"/>
      <c r="Y35" s="590"/>
      <c r="Z35" s="641">
        <v>3</v>
      </c>
      <c r="AA35" s="641"/>
      <c r="AB35" s="641"/>
      <c r="AC35" s="641"/>
      <c r="AD35" s="642" t="s">
        <v>112</v>
      </c>
      <c r="AE35" s="642"/>
      <c r="AF35" s="642"/>
      <c r="AG35" s="642"/>
      <c r="AH35" s="642"/>
      <c r="AI35" s="642"/>
      <c r="AJ35" s="642"/>
      <c r="AK35" s="642"/>
      <c r="AL35" s="611" t="s">
        <v>112</v>
      </c>
      <c r="AM35" s="643"/>
      <c r="AN35" s="643"/>
      <c r="AO35" s="644"/>
      <c r="AP35" s="186"/>
      <c r="AQ35" s="645" t="s">
        <v>309</v>
      </c>
      <c r="AR35" s="646"/>
      <c r="AS35" s="646"/>
      <c r="AT35" s="646"/>
      <c r="AU35" s="646"/>
      <c r="AV35" s="646"/>
      <c r="AW35" s="646"/>
      <c r="AX35" s="646"/>
      <c r="AY35" s="647"/>
      <c r="AZ35" s="638">
        <v>377347</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478</v>
      </c>
      <c r="BW35" s="639"/>
      <c r="BX35" s="639"/>
      <c r="BY35" s="639"/>
      <c r="BZ35" s="639"/>
      <c r="CA35" s="639"/>
      <c r="CB35" s="640"/>
      <c r="CD35" s="621" t="s">
        <v>311</v>
      </c>
      <c r="CE35" s="618"/>
      <c r="CF35" s="618"/>
      <c r="CG35" s="618"/>
      <c r="CH35" s="618"/>
      <c r="CI35" s="618"/>
      <c r="CJ35" s="618"/>
      <c r="CK35" s="618"/>
      <c r="CL35" s="618"/>
      <c r="CM35" s="618"/>
      <c r="CN35" s="618"/>
      <c r="CO35" s="618"/>
      <c r="CP35" s="618"/>
      <c r="CQ35" s="619"/>
      <c r="CR35" s="588">
        <v>111119</v>
      </c>
      <c r="CS35" s="607"/>
      <c r="CT35" s="607"/>
      <c r="CU35" s="607"/>
      <c r="CV35" s="607"/>
      <c r="CW35" s="607"/>
      <c r="CX35" s="607"/>
      <c r="CY35" s="608"/>
      <c r="CZ35" s="591">
        <v>3.1</v>
      </c>
      <c r="DA35" s="609"/>
      <c r="DB35" s="609"/>
      <c r="DC35" s="610"/>
      <c r="DD35" s="594">
        <v>101251</v>
      </c>
      <c r="DE35" s="607"/>
      <c r="DF35" s="607"/>
      <c r="DG35" s="607"/>
      <c r="DH35" s="607"/>
      <c r="DI35" s="607"/>
      <c r="DJ35" s="607"/>
      <c r="DK35" s="608"/>
      <c r="DL35" s="594">
        <v>79454</v>
      </c>
      <c r="DM35" s="607"/>
      <c r="DN35" s="607"/>
      <c r="DO35" s="607"/>
      <c r="DP35" s="607"/>
      <c r="DQ35" s="607"/>
      <c r="DR35" s="607"/>
      <c r="DS35" s="607"/>
      <c r="DT35" s="607"/>
      <c r="DU35" s="607"/>
      <c r="DV35" s="608"/>
      <c r="DW35" s="611">
        <v>3.6</v>
      </c>
      <c r="DX35" s="612"/>
      <c r="DY35" s="612"/>
      <c r="DZ35" s="612"/>
      <c r="EA35" s="612"/>
      <c r="EB35" s="612"/>
      <c r="EC35" s="613"/>
    </row>
    <row r="36" spans="2:133" ht="11.25" customHeight="1" x14ac:dyDescent="0.15">
      <c r="B36" s="569" t="s">
        <v>312</v>
      </c>
      <c r="C36" s="570"/>
      <c r="D36" s="570"/>
      <c r="E36" s="570"/>
      <c r="F36" s="570"/>
      <c r="G36" s="570"/>
      <c r="H36" s="570"/>
      <c r="I36" s="570"/>
      <c r="J36" s="570"/>
      <c r="K36" s="570"/>
      <c r="L36" s="570"/>
      <c r="M36" s="570"/>
      <c r="N36" s="570"/>
      <c r="O36" s="570"/>
      <c r="P36" s="570"/>
      <c r="Q36" s="571"/>
      <c r="R36" s="572">
        <v>3647709</v>
      </c>
      <c r="S36" s="629"/>
      <c r="T36" s="629"/>
      <c r="U36" s="629"/>
      <c r="V36" s="629"/>
      <c r="W36" s="629"/>
      <c r="X36" s="629"/>
      <c r="Y36" s="632"/>
      <c r="Z36" s="633">
        <v>100</v>
      </c>
      <c r="AA36" s="633"/>
      <c r="AB36" s="633"/>
      <c r="AC36" s="633"/>
      <c r="AD36" s="634">
        <v>2091658</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161262</v>
      </c>
      <c r="BA36" s="589"/>
      <c r="BB36" s="589"/>
      <c r="BC36" s="589"/>
      <c r="BD36" s="607"/>
      <c r="BE36" s="607"/>
      <c r="BF36" s="617"/>
      <c r="BG36" s="621" t="s">
        <v>314</v>
      </c>
      <c r="BH36" s="618"/>
      <c r="BI36" s="618"/>
      <c r="BJ36" s="618"/>
      <c r="BK36" s="618"/>
      <c r="BL36" s="618"/>
      <c r="BM36" s="618"/>
      <c r="BN36" s="618"/>
      <c r="BO36" s="618"/>
      <c r="BP36" s="618"/>
      <c r="BQ36" s="618"/>
      <c r="BR36" s="618"/>
      <c r="BS36" s="618"/>
      <c r="BT36" s="618"/>
      <c r="BU36" s="619"/>
      <c r="BV36" s="588">
        <v>-6405</v>
      </c>
      <c r="BW36" s="589"/>
      <c r="BX36" s="589"/>
      <c r="BY36" s="589"/>
      <c r="BZ36" s="589"/>
      <c r="CA36" s="589"/>
      <c r="CB36" s="620"/>
      <c r="CD36" s="621" t="s">
        <v>315</v>
      </c>
      <c r="CE36" s="618"/>
      <c r="CF36" s="618"/>
      <c r="CG36" s="618"/>
      <c r="CH36" s="618"/>
      <c r="CI36" s="618"/>
      <c r="CJ36" s="618"/>
      <c r="CK36" s="618"/>
      <c r="CL36" s="618"/>
      <c r="CM36" s="618"/>
      <c r="CN36" s="618"/>
      <c r="CO36" s="618"/>
      <c r="CP36" s="618"/>
      <c r="CQ36" s="619"/>
      <c r="CR36" s="588">
        <v>627473</v>
      </c>
      <c r="CS36" s="589"/>
      <c r="CT36" s="589"/>
      <c r="CU36" s="589"/>
      <c r="CV36" s="589"/>
      <c r="CW36" s="589"/>
      <c r="CX36" s="589"/>
      <c r="CY36" s="590"/>
      <c r="CZ36" s="591">
        <v>17.399999999999999</v>
      </c>
      <c r="DA36" s="609"/>
      <c r="DB36" s="609"/>
      <c r="DC36" s="610"/>
      <c r="DD36" s="594">
        <v>467946</v>
      </c>
      <c r="DE36" s="589"/>
      <c r="DF36" s="589"/>
      <c r="DG36" s="589"/>
      <c r="DH36" s="589"/>
      <c r="DI36" s="589"/>
      <c r="DJ36" s="589"/>
      <c r="DK36" s="590"/>
      <c r="DL36" s="594">
        <v>275230</v>
      </c>
      <c r="DM36" s="589"/>
      <c r="DN36" s="589"/>
      <c r="DO36" s="589"/>
      <c r="DP36" s="589"/>
      <c r="DQ36" s="589"/>
      <c r="DR36" s="589"/>
      <c r="DS36" s="589"/>
      <c r="DT36" s="589"/>
      <c r="DU36" s="589"/>
      <c r="DV36" s="590"/>
      <c r="DW36" s="611">
        <v>12.5</v>
      </c>
      <c r="DX36" s="612"/>
      <c r="DY36" s="612"/>
      <c r="DZ36" s="612"/>
      <c r="EA36" s="612"/>
      <c r="EB36" s="612"/>
      <c r="EC36" s="613"/>
    </row>
    <row r="37" spans="2:133" ht="11.25" customHeight="1" x14ac:dyDescent="0.15">
      <c r="AQ37" s="614" t="s">
        <v>316</v>
      </c>
      <c r="AR37" s="615"/>
      <c r="AS37" s="615"/>
      <c r="AT37" s="615"/>
      <c r="AU37" s="615"/>
      <c r="AV37" s="615"/>
      <c r="AW37" s="615"/>
      <c r="AX37" s="615"/>
      <c r="AY37" s="616"/>
      <c r="AZ37" s="588" t="s">
        <v>317</v>
      </c>
      <c r="BA37" s="589"/>
      <c r="BB37" s="589"/>
      <c r="BC37" s="589"/>
      <c r="BD37" s="607"/>
      <c r="BE37" s="607"/>
      <c r="BF37" s="617"/>
      <c r="BG37" s="621" t="s">
        <v>318</v>
      </c>
      <c r="BH37" s="618"/>
      <c r="BI37" s="618"/>
      <c r="BJ37" s="618"/>
      <c r="BK37" s="618"/>
      <c r="BL37" s="618"/>
      <c r="BM37" s="618"/>
      <c r="BN37" s="618"/>
      <c r="BO37" s="618"/>
      <c r="BP37" s="618"/>
      <c r="BQ37" s="618"/>
      <c r="BR37" s="618"/>
      <c r="BS37" s="618"/>
      <c r="BT37" s="618"/>
      <c r="BU37" s="619"/>
      <c r="BV37" s="588">
        <v>736</v>
      </c>
      <c r="BW37" s="589"/>
      <c r="BX37" s="589"/>
      <c r="BY37" s="589"/>
      <c r="BZ37" s="589"/>
      <c r="CA37" s="589"/>
      <c r="CB37" s="620"/>
      <c r="CD37" s="621" t="s">
        <v>319</v>
      </c>
      <c r="CE37" s="618"/>
      <c r="CF37" s="618"/>
      <c r="CG37" s="618"/>
      <c r="CH37" s="618"/>
      <c r="CI37" s="618"/>
      <c r="CJ37" s="618"/>
      <c r="CK37" s="618"/>
      <c r="CL37" s="618"/>
      <c r="CM37" s="618"/>
      <c r="CN37" s="618"/>
      <c r="CO37" s="618"/>
      <c r="CP37" s="618"/>
      <c r="CQ37" s="619"/>
      <c r="CR37" s="588">
        <v>347045</v>
      </c>
      <c r="CS37" s="607"/>
      <c r="CT37" s="607"/>
      <c r="CU37" s="607"/>
      <c r="CV37" s="607"/>
      <c r="CW37" s="607"/>
      <c r="CX37" s="607"/>
      <c r="CY37" s="608"/>
      <c r="CZ37" s="591">
        <v>9.6</v>
      </c>
      <c r="DA37" s="609"/>
      <c r="DB37" s="609"/>
      <c r="DC37" s="610"/>
      <c r="DD37" s="594">
        <v>319551</v>
      </c>
      <c r="DE37" s="607"/>
      <c r="DF37" s="607"/>
      <c r="DG37" s="607"/>
      <c r="DH37" s="607"/>
      <c r="DI37" s="607"/>
      <c r="DJ37" s="607"/>
      <c r="DK37" s="608"/>
      <c r="DL37" s="594">
        <v>210949</v>
      </c>
      <c r="DM37" s="607"/>
      <c r="DN37" s="607"/>
      <c r="DO37" s="607"/>
      <c r="DP37" s="607"/>
      <c r="DQ37" s="607"/>
      <c r="DR37" s="607"/>
      <c r="DS37" s="607"/>
      <c r="DT37" s="607"/>
      <c r="DU37" s="607"/>
      <c r="DV37" s="608"/>
      <c r="DW37" s="611">
        <v>9.6</v>
      </c>
      <c r="DX37" s="612"/>
      <c r="DY37" s="612"/>
      <c r="DZ37" s="612"/>
      <c r="EA37" s="612"/>
      <c r="EB37" s="612"/>
      <c r="EC37" s="613"/>
    </row>
    <row r="38" spans="2:133" ht="11.25" customHeight="1" x14ac:dyDescent="0.15">
      <c r="AQ38" s="614" t="s">
        <v>320</v>
      </c>
      <c r="AR38" s="615"/>
      <c r="AS38" s="615"/>
      <c r="AT38" s="615"/>
      <c r="AU38" s="615"/>
      <c r="AV38" s="615"/>
      <c r="AW38" s="615"/>
      <c r="AX38" s="615"/>
      <c r="AY38" s="616"/>
      <c r="AZ38" s="588" t="s">
        <v>321</v>
      </c>
      <c r="BA38" s="589"/>
      <c r="BB38" s="589"/>
      <c r="BC38" s="589"/>
      <c r="BD38" s="607"/>
      <c r="BE38" s="607"/>
      <c r="BF38" s="617"/>
      <c r="BG38" s="621" t="s">
        <v>322</v>
      </c>
      <c r="BH38" s="618"/>
      <c r="BI38" s="618"/>
      <c r="BJ38" s="618"/>
      <c r="BK38" s="618"/>
      <c r="BL38" s="618"/>
      <c r="BM38" s="618"/>
      <c r="BN38" s="618"/>
      <c r="BO38" s="618"/>
      <c r="BP38" s="618"/>
      <c r="BQ38" s="618"/>
      <c r="BR38" s="618"/>
      <c r="BS38" s="618"/>
      <c r="BT38" s="618"/>
      <c r="BU38" s="619"/>
      <c r="BV38" s="588">
        <v>1248</v>
      </c>
      <c r="BW38" s="589"/>
      <c r="BX38" s="589"/>
      <c r="BY38" s="589"/>
      <c r="BZ38" s="589"/>
      <c r="CA38" s="589"/>
      <c r="CB38" s="620"/>
      <c r="CD38" s="621" t="s">
        <v>323</v>
      </c>
      <c r="CE38" s="618"/>
      <c r="CF38" s="618"/>
      <c r="CG38" s="618"/>
      <c r="CH38" s="618"/>
      <c r="CI38" s="618"/>
      <c r="CJ38" s="618"/>
      <c r="CK38" s="618"/>
      <c r="CL38" s="618"/>
      <c r="CM38" s="618"/>
      <c r="CN38" s="618"/>
      <c r="CO38" s="618"/>
      <c r="CP38" s="618"/>
      <c r="CQ38" s="619"/>
      <c r="CR38" s="588">
        <v>377347</v>
      </c>
      <c r="CS38" s="589"/>
      <c r="CT38" s="589"/>
      <c r="CU38" s="589"/>
      <c r="CV38" s="589"/>
      <c r="CW38" s="589"/>
      <c r="CX38" s="589"/>
      <c r="CY38" s="590"/>
      <c r="CZ38" s="591">
        <v>10.4</v>
      </c>
      <c r="DA38" s="609"/>
      <c r="DB38" s="609"/>
      <c r="DC38" s="610"/>
      <c r="DD38" s="594">
        <v>338451</v>
      </c>
      <c r="DE38" s="589"/>
      <c r="DF38" s="589"/>
      <c r="DG38" s="589"/>
      <c r="DH38" s="589"/>
      <c r="DI38" s="589"/>
      <c r="DJ38" s="589"/>
      <c r="DK38" s="590"/>
      <c r="DL38" s="594">
        <v>250885</v>
      </c>
      <c r="DM38" s="589"/>
      <c r="DN38" s="589"/>
      <c r="DO38" s="589"/>
      <c r="DP38" s="589"/>
      <c r="DQ38" s="589"/>
      <c r="DR38" s="589"/>
      <c r="DS38" s="589"/>
      <c r="DT38" s="589"/>
      <c r="DU38" s="589"/>
      <c r="DV38" s="590"/>
      <c r="DW38" s="611">
        <v>11.4</v>
      </c>
      <c r="DX38" s="612"/>
      <c r="DY38" s="612"/>
      <c r="DZ38" s="612"/>
      <c r="EA38" s="612"/>
      <c r="EB38" s="612"/>
      <c r="EC38" s="613"/>
    </row>
    <row r="39" spans="2:133" ht="11.25" customHeight="1" x14ac:dyDescent="0.15">
      <c r="AQ39" s="614" t="s">
        <v>324</v>
      </c>
      <c r="AR39" s="615"/>
      <c r="AS39" s="615"/>
      <c r="AT39" s="615"/>
      <c r="AU39" s="615"/>
      <c r="AV39" s="615"/>
      <c r="AW39" s="615"/>
      <c r="AX39" s="615"/>
      <c r="AY39" s="616"/>
      <c r="AZ39" s="588" t="s">
        <v>321</v>
      </c>
      <c r="BA39" s="589"/>
      <c r="BB39" s="589"/>
      <c r="BC39" s="589"/>
      <c r="BD39" s="607"/>
      <c r="BE39" s="607"/>
      <c r="BF39" s="617"/>
      <c r="BG39" s="622" t="s">
        <v>325</v>
      </c>
      <c r="BH39" s="623"/>
      <c r="BI39" s="623"/>
      <c r="BJ39" s="623"/>
      <c r="BK39" s="623"/>
      <c r="BL39" s="187"/>
      <c r="BM39" s="618" t="s">
        <v>326</v>
      </c>
      <c r="BN39" s="618"/>
      <c r="BO39" s="618"/>
      <c r="BP39" s="618"/>
      <c r="BQ39" s="618"/>
      <c r="BR39" s="618"/>
      <c r="BS39" s="618"/>
      <c r="BT39" s="618"/>
      <c r="BU39" s="619"/>
      <c r="BV39" s="588">
        <v>141</v>
      </c>
      <c r="BW39" s="589"/>
      <c r="BX39" s="589"/>
      <c r="BY39" s="589"/>
      <c r="BZ39" s="589"/>
      <c r="CA39" s="589"/>
      <c r="CB39" s="620"/>
      <c r="CD39" s="621" t="s">
        <v>327</v>
      </c>
      <c r="CE39" s="618"/>
      <c r="CF39" s="618"/>
      <c r="CG39" s="618"/>
      <c r="CH39" s="618"/>
      <c r="CI39" s="618"/>
      <c r="CJ39" s="618"/>
      <c r="CK39" s="618"/>
      <c r="CL39" s="618"/>
      <c r="CM39" s="618"/>
      <c r="CN39" s="618"/>
      <c r="CO39" s="618"/>
      <c r="CP39" s="618"/>
      <c r="CQ39" s="619"/>
      <c r="CR39" s="588">
        <v>28642</v>
      </c>
      <c r="CS39" s="607"/>
      <c r="CT39" s="607"/>
      <c r="CU39" s="607"/>
      <c r="CV39" s="607"/>
      <c r="CW39" s="607"/>
      <c r="CX39" s="607"/>
      <c r="CY39" s="608"/>
      <c r="CZ39" s="591">
        <v>0.8</v>
      </c>
      <c r="DA39" s="609"/>
      <c r="DB39" s="609"/>
      <c r="DC39" s="610"/>
      <c r="DD39" s="594">
        <v>27991</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328</v>
      </c>
      <c r="AR40" s="615"/>
      <c r="AS40" s="615"/>
      <c r="AT40" s="615"/>
      <c r="AU40" s="615"/>
      <c r="AV40" s="615"/>
      <c r="AW40" s="615"/>
      <c r="AX40" s="615"/>
      <c r="AY40" s="616"/>
      <c r="AZ40" s="588">
        <v>55968</v>
      </c>
      <c r="BA40" s="589"/>
      <c r="BB40" s="589"/>
      <c r="BC40" s="589"/>
      <c r="BD40" s="607"/>
      <c r="BE40" s="607"/>
      <c r="BF40" s="617"/>
      <c r="BG40" s="622"/>
      <c r="BH40" s="623"/>
      <c r="BI40" s="623"/>
      <c r="BJ40" s="623"/>
      <c r="BK40" s="623"/>
      <c r="BL40" s="187"/>
      <c r="BM40" s="618" t="s">
        <v>329</v>
      </c>
      <c r="BN40" s="618"/>
      <c r="BO40" s="618"/>
      <c r="BP40" s="618"/>
      <c r="BQ40" s="618"/>
      <c r="BR40" s="618"/>
      <c r="BS40" s="618"/>
      <c r="BT40" s="618"/>
      <c r="BU40" s="619"/>
      <c r="BV40" s="588" t="s">
        <v>321</v>
      </c>
      <c r="BW40" s="589"/>
      <c r="BX40" s="589"/>
      <c r="BY40" s="589"/>
      <c r="BZ40" s="589"/>
      <c r="CA40" s="589"/>
      <c r="CB40" s="620"/>
      <c r="CD40" s="621" t="s">
        <v>330</v>
      </c>
      <c r="CE40" s="618"/>
      <c r="CF40" s="618"/>
      <c r="CG40" s="618"/>
      <c r="CH40" s="618"/>
      <c r="CI40" s="618"/>
      <c r="CJ40" s="618"/>
      <c r="CK40" s="618"/>
      <c r="CL40" s="618"/>
      <c r="CM40" s="618"/>
      <c r="CN40" s="618"/>
      <c r="CO40" s="618"/>
      <c r="CP40" s="618"/>
      <c r="CQ40" s="619"/>
      <c r="CR40" s="588">
        <v>648</v>
      </c>
      <c r="CS40" s="589"/>
      <c r="CT40" s="589"/>
      <c r="CU40" s="589"/>
      <c r="CV40" s="589"/>
      <c r="CW40" s="589"/>
      <c r="CX40" s="589"/>
      <c r="CY40" s="590"/>
      <c r="CZ40" s="591">
        <v>0</v>
      </c>
      <c r="DA40" s="609"/>
      <c r="DB40" s="609"/>
      <c r="DC40" s="610"/>
      <c r="DD40" s="594">
        <v>40</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331</v>
      </c>
      <c r="AR41" s="627"/>
      <c r="AS41" s="627"/>
      <c r="AT41" s="627"/>
      <c r="AU41" s="627"/>
      <c r="AV41" s="627"/>
      <c r="AW41" s="627"/>
      <c r="AX41" s="627"/>
      <c r="AY41" s="628"/>
      <c r="AZ41" s="572">
        <v>160117</v>
      </c>
      <c r="BA41" s="629"/>
      <c r="BB41" s="629"/>
      <c r="BC41" s="629"/>
      <c r="BD41" s="573"/>
      <c r="BE41" s="573"/>
      <c r="BF41" s="630"/>
      <c r="BG41" s="624"/>
      <c r="BH41" s="625"/>
      <c r="BI41" s="625"/>
      <c r="BJ41" s="625"/>
      <c r="BK41" s="625"/>
      <c r="BL41" s="189"/>
      <c r="BM41" s="627" t="s">
        <v>332</v>
      </c>
      <c r="BN41" s="627"/>
      <c r="BO41" s="627"/>
      <c r="BP41" s="627"/>
      <c r="BQ41" s="627"/>
      <c r="BR41" s="627"/>
      <c r="BS41" s="627"/>
      <c r="BT41" s="627"/>
      <c r="BU41" s="628"/>
      <c r="BV41" s="572" t="s">
        <v>317</v>
      </c>
      <c r="BW41" s="629"/>
      <c r="BX41" s="629"/>
      <c r="BY41" s="629"/>
      <c r="BZ41" s="629"/>
      <c r="CA41" s="629"/>
      <c r="CB41" s="631"/>
      <c r="CD41" s="621" t="s">
        <v>333</v>
      </c>
      <c r="CE41" s="618"/>
      <c r="CF41" s="618"/>
      <c r="CG41" s="618"/>
      <c r="CH41" s="618"/>
      <c r="CI41" s="618"/>
      <c r="CJ41" s="618"/>
      <c r="CK41" s="618"/>
      <c r="CL41" s="618"/>
      <c r="CM41" s="618"/>
      <c r="CN41" s="618"/>
      <c r="CO41" s="618"/>
      <c r="CP41" s="618"/>
      <c r="CQ41" s="619"/>
      <c r="CR41" s="588" t="s">
        <v>317</v>
      </c>
      <c r="CS41" s="607"/>
      <c r="CT41" s="607"/>
      <c r="CU41" s="607"/>
      <c r="CV41" s="607"/>
      <c r="CW41" s="607"/>
      <c r="CX41" s="607"/>
      <c r="CY41" s="608"/>
      <c r="CZ41" s="591" t="s">
        <v>317</v>
      </c>
      <c r="DA41" s="609"/>
      <c r="DB41" s="609"/>
      <c r="DC41" s="610"/>
      <c r="DD41" s="594" t="s">
        <v>317</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713671</v>
      </c>
      <c r="CS42" s="589"/>
      <c r="CT42" s="589"/>
      <c r="CU42" s="589"/>
      <c r="CV42" s="589"/>
      <c r="CW42" s="589"/>
      <c r="CX42" s="589"/>
      <c r="CY42" s="590"/>
      <c r="CZ42" s="591">
        <v>19.7</v>
      </c>
      <c r="DA42" s="592"/>
      <c r="DB42" s="592"/>
      <c r="DC42" s="593"/>
      <c r="DD42" s="594">
        <v>107151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14700</v>
      </c>
      <c r="CS43" s="607"/>
      <c r="CT43" s="607"/>
      <c r="CU43" s="607"/>
      <c r="CV43" s="607"/>
      <c r="CW43" s="607"/>
      <c r="CX43" s="607"/>
      <c r="CY43" s="608"/>
      <c r="CZ43" s="591">
        <v>0.4</v>
      </c>
      <c r="DA43" s="609"/>
      <c r="DB43" s="609"/>
      <c r="DC43" s="610"/>
      <c r="DD43" s="594">
        <v>14700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338</v>
      </c>
      <c r="CD44" s="601" t="s">
        <v>289</v>
      </c>
      <c r="CE44" s="602"/>
      <c r="CF44" s="585" t="s">
        <v>339</v>
      </c>
      <c r="CG44" s="586"/>
      <c r="CH44" s="586"/>
      <c r="CI44" s="586"/>
      <c r="CJ44" s="586"/>
      <c r="CK44" s="586"/>
      <c r="CL44" s="586"/>
      <c r="CM44" s="586"/>
      <c r="CN44" s="586"/>
      <c r="CO44" s="586"/>
      <c r="CP44" s="586"/>
      <c r="CQ44" s="587"/>
      <c r="CR44" s="588">
        <v>713671</v>
      </c>
      <c r="CS44" s="589"/>
      <c r="CT44" s="589"/>
      <c r="CU44" s="589"/>
      <c r="CV44" s="589"/>
      <c r="CW44" s="589"/>
      <c r="CX44" s="589"/>
      <c r="CY44" s="590"/>
      <c r="CZ44" s="591">
        <v>19.7</v>
      </c>
      <c r="DA44" s="592"/>
      <c r="DB44" s="592"/>
      <c r="DC44" s="593"/>
      <c r="DD44" s="594">
        <v>107151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340</v>
      </c>
      <c r="CG45" s="586"/>
      <c r="CH45" s="586"/>
      <c r="CI45" s="586"/>
      <c r="CJ45" s="586"/>
      <c r="CK45" s="586"/>
      <c r="CL45" s="586"/>
      <c r="CM45" s="586"/>
      <c r="CN45" s="586"/>
      <c r="CO45" s="586"/>
      <c r="CP45" s="586"/>
      <c r="CQ45" s="587"/>
      <c r="CR45" s="588">
        <v>609414</v>
      </c>
      <c r="CS45" s="607"/>
      <c r="CT45" s="607"/>
      <c r="CU45" s="607"/>
      <c r="CV45" s="607"/>
      <c r="CW45" s="607"/>
      <c r="CX45" s="607"/>
      <c r="CY45" s="608"/>
      <c r="CZ45" s="591">
        <v>16.899999999999999</v>
      </c>
      <c r="DA45" s="609"/>
      <c r="DB45" s="609"/>
      <c r="DC45" s="610"/>
      <c r="DD45" s="594">
        <v>57572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341</v>
      </c>
      <c r="CG46" s="586"/>
      <c r="CH46" s="586"/>
      <c r="CI46" s="586"/>
      <c r="CJ46" s="586"/>
      <c r="CK46" s="586"/>
      <c r="CL46" s="586"/>
      <c r="CM46" s="586"/>
      <c r="CN46" s="586"/>
      <c r="CO46" s="586"/>
      <c r="CP46" s="586"/>
      <c r="CQ46" s="587"/>
      <c r="CR46" s="588">
        <v>104257</v>
      </c>
      <c r="CS46" s="589"/>
      <c r="CT46" s="589"/>
      <c r="CU46" s="589"/>
      <c r="CV46" s="589"/>
      <c r="CW46" s="589"/>
      <c r="CX46" s="589"/>
      <c r="CY46" s="590"/>
      <c r="CZ46" s="591">
        <v>2.9</v>
      </c>
      <c r="DA46" s="592"/>
      <c r="DB46" s="592"/>
      <c r="DC46" s="593"/>
      <c r="DD46" s="594">
        <v>49579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342</v>
      </c>
      <c r="CG47" s="586"/>
      <c r="CH47" s="586"/>
      <c r="CI47" s="586"/>
      <c r="CJ47" s="586"/>
      <c r="CK47" s="586"/>
      <c r="CL47" s="586"/>
      <c r="CM47" s="586"/>
      <c r="CN47" s="586"/>
      <c r="CO47" s="586"/>
      <c r="CP47" s="586"/>
      <c r="CQ47" s="587"/>
      <c r="CR47" s="588" t="s">
        <v>343</v>
      </c>
      <c r="CS47" s="607"/>
      <c r="CT47" s="607"/>
      <c r="CU47" s="607"/>
      <c r="CV47" s="607"/>
      <c r="CW47" s="607"/>
      <c r="CX47" s="607"/>
      <c r="CY47" s="608"/>
      <c r="CZ47" s="591" t="s">
        <v>343</v>
      </c>
      <c r="DA47" s="609"/>
      <c r="DB47" s="609"/>
      <c r="DC47" s="610"/>
      <c r="DD47" s="594" t="s">
        <v>343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344</v>
      </c>
      <c r="CG48" s="586"/>
      <c r="CH48" s="586"/>
      <c r="CI48" s="586"/>
      <c r="CJ48" s="586"/>
      <c r="CK48" s="586"/>
      <c r="CL48" s="586"/>
      <c r="CM48" s="586"/>
      <c r="CN48" s="586"/>
      <c r="CO48" s="586"/>
      <c r="CP48" s="586"/>
      <c r="CQ48" s="587"/>
      <c r="CR48" s="588" t="s">
        <v>343</v>
      </c>
      <c r="CS48" s="589"/>
      <c r="CT48" s="589"/>
      <c r="CU48" s="589"/>
      <c r="CV48" s="589"/>
      <c r="CW48" s="589"/>
      <c r="CX48" s="589"/>
      <c r="CY48" s="590"/>
      <c r="CZ48" s="591" t="s">
        <v>343</v>
      </c>
      <c r="DA48" s="592"/>
      <c r="DB48" s="592"/>
      <c r="DC48" s="593"/>
      <c r="DD48" s="594" t="s">
        <v>343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345</v>
      </c>
      <c r="CE49" s="570"/>
      <c r="CF49" s="570"/>
      <c r="CG49" s="570"/>
      <c r="CH49" s="570"/>
      <c r="CI49" s="570"/>
      <c r="CJ49" s="570"/>
      <c r="CK49" s="570"/>
      <c r="CL49" s="570"/>
      <c r="CM49" s="570"/>
      <c r="CN49" s="570"/>
      <c r="CO49" s="570"/>
      <c r="CP49" s="570"/>
      <c r="CQ49" s="571"/>
      <c r="CR49" s="572">
        <v>3615799</v>
      </c>
      <c r="CS49" s="573"/>
      <c r="CT49" s="573"/>
      <c r="CU49" s="573"/>
      <c r="CV49" s="573"/>
      <c r="CW49" s="573"/>
      <c r="CX49" s="573"/>
      <c r="CY49" s="574"/>
      <c r="CZ49" s="575">
        <v>100</v>
      </c>
      <c r="DA49" s="576"/>
      <c r="DB49" s="576"/>
      <c r="DC49" s="577"/>
      <c r="DD49" s="578">
        <v>2372095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347</v>
      </c>
      <c r="DK2" s="1107"/>
      <c r="DL2" s="1107"/>
      <c r="DM2" s="1107"/>
      <c r="DN2" s="1107"/>
      <c r="DO2" s="1108"/>
      <c r="DP2" s="200"/>
      <c r="DQ2" s="1106" t="s">
        <v>348</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351</v>
      </c>
      <c r="B5" s="992"/>
      <c r="C5" s="992"/>
      <c r="D5" s="992"/>
      <c r="E5" s="992"/>
      <c r="F5" s="992"/>
      <c r="G5" s="992"/>
      <c r="H5" s="992"/>
      <c r="I5" s="992"/>
      <c r="J5" s="992"/>
      <c r="K5" s="992"/>
      <c r="L5" s="992"/>
      <c r="M5" s="992"/>
      <c r="N5" s="992"/>
      <c r="O5" s="992"/>
      <c r="P5" s="993"/>
      <c r="Q5" s="997" t="s">
        <v>352</v>
      </c>
      <c r="R5" s="998"/>
      <c r="S5" s="998"/>
      <c r="T5" s="998"/>
      <c r="U5" s="999"/>
      <c r="V5" s="997" t="s">
        <v>353</v>
      </c>
      <c r="W5" s="998"/>
      <c r="X5" s="998"/>
      <c r="Y5" s="998"/>
      <c r="Z5" s="999"/>
      <c r="AA5" s="997" t="s">
        <v>354</v>
      </c>
      <c r="AB5" s="998"/>
      <c r="AC5" s="998"/>
      <c r="AD5" s="998"/>
      <c r="AE5" s="998"/>
      <c r="AF5" s="1109" t="s">
        <v>355</v>
      </c>
      <c r="AG5" s="998"/>
      <c r="AH5" s="998"/>
      <c r="AI5" s="998"/>
      <c r="AJ5" s="1013"/>
      <c r="AK5" s="998" t="s">
        <v>356</v>
      </c>
      <c r="AL5" s="998"/>
      <c r="AM5" s="998"/>
      <c r="AN5" s="998"/>
      <c r="AO5" s="999"/>
      <c r="AP5" s="997" t="s">
        <v>357</v>
      </c>
      <c r="AQ5" s="998"/>
      <c r="AR5" s="998"/>
      <c r="AS5" s="998"/>
      <c r="AT5" s="999"/>
      <c r="AU5" s="997" t="s">
        <v>358</v>
      </c>
      <c r="AV5" s="998"/>
      <c r="AW5" s="998"/>
      <c r="AX5" s="998"/>
      <c r="AY5" s="1013"/>
      <c r="AZ5" s="207"/>
      <c r="BA5" s="207"/>
      <c r="BB5" s="207"/>
      <c r="BC5" s="207"/>
      <c r="BD5" s="207"/>
      <c r="BE5" s="208"/>
      <c r="BF5" s="208"/>
      <c r="BG5" s="208"/>
      <c r="BH5" s="208"/>
      <c r="BI5" s="208"/>
      <c r="BJ5" s="208"/>
      <c r="BK5" s="208"/>
      <c r="BL5" s="208"/>
      <c r="BM5" s="208"/>
      <c r="BN5" s="208"/>
      <c r="BO5" s="208"/>
      <c r="BP5" s="208"/>
      <c r="BQ5" s="991" t="s">
        <v>359</v>
      </c>
      <c r="BR5" s="992"/>
      <c r="BS5" s="992"/>
      <c r="BT5" s="992"/>
      <c r="BU5" s="992"/>
      <c r="BV5" s="992"/>
      <c r="BW5" s="992"/>
      <c r="BX5" s="992"/>
      <c r="BY5" s="992"/>
      <c r="BZ5" s="992"/>
      <c r="CA5" s="992"/>
      <c r="CB5" s="992"/>
      <c r="CC5" s="992"/>
      <c r="CD5" s="992"/>
      <c r="CE5" s="992"/>
      <c r="CF5" s="992"/>
      <c r="CG5" s="993"/>
      <c r="CH5" s="997" t="s">
        <v>360</v>
      </c>
      <c r="CI5" s="998"/>
      <c r="CJ5" s="998"/>
      <c r="CK5" s="998"/>
      <c r="CL5" s="999"/>
      <c r="CM5" s="997" t="s">
        <v>361</v>
      </c>
      <c r="CN5" s="998"/>
      <c r="CO5" s="998"/>
      <c r="CP5" s="998"/>
      <c r="CQ5" s="999"/>
      <c r="CR5" s="997" t="s">
        <v>362</v>
      </c>
      <c r="CS5" s="998"/>
      <c r="CT5" s="998"/>
      <c r="CU5" s="998"/>
      <c r="CV5" s="999"/>
      <c r="CW5" s="997" t="s">
        <v>363</v>
      </c>
      <c r="CX5" s="998"/>
      <c r="CY5" s="998"/>
      <c r="CZ5" s="998"/>
      <c r="DA5" s="999"/>
      <c r="DB5" s="997" t="s">
        <v>364</v>
      </c>
      <c r="DC5" s="998"/>
      <c r="DD5" s="998"/>
      <c r="DE5" s="998"/>
      <c r="DF5" s="999"/>
      <c r="DG5" s="1094" t="s">
        <v>365</v>
      </c>
      <c r="DH5" s="1095"/>
      <c r="DI5" s="1095"/>
      <c r="DJ5" s="1095"/>
      <c r="DK5" s="1096"/>
      <c r="DL5" s="1094" t="s">
        <v>366</v>
      </c>
      <c r="DM5" s="1095"/>
      <c r="DN5" s="1095"/>
      <c r="DO5" s="1095"/>
      <c r="DP5" s="1096"/>
      <c r="DQ5" s="997" t="s">
        <v>367</v>
      </c>
      <c r="DR5" s="998"/>
      <c r="DS5" s="998"/>
      <c r="DT5" s="998"/>
      <c r="DU5" s="999"/>
      <c r="DV5" s="997" t="s">
        <v>358</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368</v>
      </c>
      <c r="C7" s="1047"/>
      <c r="D7" s="1047"/>
      <c r="E7" s="1047"/>
      <c r="F7" s="1047"/>
      <c r="G7" s="1047"/>
      <c r="H7" s="1047"/>
      <c r="I7" s="1047"/>
      <c r="J7" s="1047"/>
      <c r="K7" s="1047"/>
      <c r="L7" s="1047"/>
      <c r="M7" s="1047"/>
      <c r="N7" s="1047"/>
      <c r="O7" s="1047"/>
      <c r="P7" s="1048"/>
      <c r="Q7" s="1100">
        <v>3648</v>
      </c>
      <c r="R7" s="1101"/>
      <c r="S7" s="1101"/>
      <c r="T7" s="1101"/>
      <c r="U7" s="1101"/>
      <c r="V7" s="1101">
        <v>3616</v>
      </c>
      <c r="W7" s="1101"/>
      <c r="X7" s="1101"/>
      <c r="Y7" s="1101"/>
      <c r="Z7" s="1101"/>
      <c r="AA7" s="1101">
        <f>Q7-V7</f>
        <v>32</v>
      </c>
      <c r="AB7" s="1101"/>
      <c r="AC7" s="1101"/>
      <c r="AD7" s="1101"/>
      <c r="AE7" s="1102"/>
      <c r="AF7" s="1103">
        <v>31</v>
      </c>
      <c r="AG7" s="1104"/>
      <c r="AH7" s="1104"/>
      <c r="AI7" s="1104"/>
      <c r="AJ7" s="1105"/>
      <c r="AK7" s="1087">
        <v>0</v>
      </c>
      <c r="AL7" s="1088"/>
      <c r="AM7" s="1088"/>
      <c r="AN7" s="1088"/>
      <c r="AO7" s="1088"/>
      <c r="AP7" s="1088">
        <v>3838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369</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370</v>
      </c>
      <c r="B23" s="940" t="s">
        <v>371</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31</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351</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358</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382</v>
      </c>
      <c r="C28" s="1047"/>
      <c r="D28" s="1047"/>
      <c r="E28" s="1047"/>
      <c r="F28" s="1047"/>
      <c r="G28" s="1047"/>
      <c r="H28" s="1047"/>
      <c r="I28" s="1047"/>
      <c r="J28" s="1047"/>
      <c r="K28" s="1047"/>
      <c r="L28" s="1047"/>
      <c r="M28" s="1047"/>
      <c r="N28" s="1047"/>
      <c r="O28" s="1047"/>
      <c r="P28" s="1048"/>
      <c r="Q28" s="1049">
        <v>303</v>
      </c>
      <c r="R28" s="1050"/>
      <c r="S28" s="1050"/>
      <c r="T28" s="1050"/>
      <c r="U28" s="1050"/>
      <c r="V28" s="1050">
        <v>303</v>
      </c>
      <c r="W28" s="1050"/>
      <c r="X28" s="1050"/>
      <c r="Y28" s="1050"/>
      <c r="Z28" s="1050"/>
      <c r="AA28" s="1050">
        <v>0</v>
      </c>
      <c r="AB28" s="1050"/>
      <c r="AC28" s="1050"/>
      <c r="AD28" s="1050"/>
      <c r="AE28" s="1051"/>
      <c r="AF28" s="1052">
        <v>0</v>
      </c>
      <c r="AG28" s="1050"/>
      <c r="AH28" s="1050"/>
      <c r="AI28" s="1050"/>
      <c r="AJ28" s="1053"/>
      <c r="AK28" s="1054">
        <v>56</v>
      </c>
      <c r="AL28" s="1042"/>
      <c r="AM28" s="1042"/>
      <c r="AN28" s="1042"/>
      <c r="AO28" s="1042"/>
      <c r="AP28" s="1042" t="s">
        <v>526</v>
      </c>
      <c r="AQ28" s="1042"/>
      <c r="AR28" s="1042"/>
      <c r="AS28" s="1042"/>
      <c r="AT28" s="1042"/>
      <c r="AU28" s="1042" t="s">
        <v>527</v>
      </c>
      <c r="AV28" s="1042"/>
      <c r="AW28" s="1042"/>
      <c r="AX28" s="1042"/>
      <c r="AY28" s="1042"/>
      <c r="AZ28" s="1043" t="s">
        <v>527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383</v>
      </c>
      <c r="C29" s="1028"/>
      <c r="D29" s="1028"/>
      <c r="E29" s="1028"/>
      <c r="F29" s="1028"/>
      <c r="G29" s="1028"/>
      <c r="H29" s="1028"/>
      <c r="I29" s="1028"/>
      <c r="J29" s="1028"/>
      <c r="K29" s="1028"/>
      <c r="L29" s="1028"/>
      <c r="M29" s="1028"/>
      <c r="N29" s="1028"/>
      <c r="O29" s="1028"/>
      <c r="P29" s="1029"/>
      <c r="Q29" s="1039">
        <v>62</v>
      </c>
      <c r="R29" s="1040"/>
      <c r="S29" s="1040"/>
      <c r="T29" s="1040"/>
      <c r="U29" s="1040"/>
      <c r="V29" s="1040">
        <v>62</v>
      </c>
      <c r="W29" s="1040"/>
      <c r="X29" s="1040"/>
      <c r="Y29" s="1040"/>
      <c r="Z29" s="1040"/>
      <c r="AA29" s="1040">
        <v>0</v>
      </c>
      <c r="AB29" s="1040"/>
      <c r="AC29" s="1040"/>
      <c r="AD29" s="1040"/>
      <c r="AE29" s="1041"/>
      <c r="AF29" s="1033">
        <v>0</v>
      </c>
      <c r="AG29" s="1034"/>
      <c r="AH29" s="1034"/>
      <c r="AI29" s="1034"/>
      <c r="AJ29" s="1035"/>
      <c r="AK29" s="976">
        <v>32</v>
      </c>
      <c r="AL29" s="967"/>
      <c r="AM29" s="967"/>
      <c r="AN29" s="967"/>
      <c r="AO29" s="967"/>
      <c r="AP29" s="967" t="s">
        <v>527</v>
      </c>
      <c r="AQ29" s="967"/>
      <c r="AR29" s="967"/>
      <c r="AS29" s="967"/>
      <c r="AT29" s="967"/>
      <c r="AU29" s="967" t="s">
        <v>528</v>
      </c>
      <c r="AV29" s="967"/>
      <c r="AW29" s="967"/>
      <c r="AX29" s="967"/>
      <c r="AY29" s="967"/>
      <c r="AZ29" s="1038" t="s">
        <v>528</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384</v>
      </c>
      <c r="C30" s="1028"/>
      <c r="D30" s="1028"/>
      <c r="E30" s="1028"/>
      <c r="F30" s="1028"/>
      <c r="G30" s="1028"/>
      <c r="H30" s="1028"/>
      <c r="I30" s="1028"/>
      <c r="J30" s="1028"/>
      <c r="K30" s="1028"/>
      <c r="L30" s="1028"/>
      <c r="M30" s="1028"/>
      <c r="N30" s="1028"/>
      <c r="O30" s="1028"/>
      <c r="P30" s="1029"/>
      <c r="Q30" s="1039">
        <v>388</v>
      </c>
      <c r="R30" s="1040"/>
      <c r="S30" s="1040"/>
      <c r="T30" s="1040"/>
      <c r="U30" s="1040"/>
      <c r="V30" s="1040">
        <v>387</v>
      </c>
      <c r="W30" s="1040"/>
      <c r="X30" s="1040"/>
      <c r="Y30" s="1040"/>
      <c r="Z30" s="1040"/>
      <c r="AA30" s="1040">
        <v>1</v>
      </c>
      <c r="AB30" s="1040"/>
      <c r="AC30" s="1040"/>
      <c r="AD30" s="1040"/>
      <c r="AE30" s="1041"/>
      <c r="AF30" s="1033">
        <v>1</v>
      </c>
      <c r="AG30" s="1034"/>
      <c r="AH30" s="1034"/>
      <c r="AI30" s="1034"/>
      <c r="AJ30" s="1035"/>
      <c r="AK30" s="976">
        <v>161</v>
      </c>
      <c r="AL30" s="967"/>
      <c r="AM30" s="967"/>
      <c r="AN30" s="967"/>
      <c r="AO30" s="967"/>
      <c r="AP30" s="967"/>
      <c r="AQ30" s="967"/>
      <c r="AR30" s="967"/>
      <c r="AS30" s="967"/>
      <c r="AT30" s="967"/>
      <c r="AU30" s="967"/>
      <c r="AV30" s="967"/>
      <c r="AW30" s="967"/>
      <c r="AX30" s="967"/>
      <c r="AY30" s="967"/>
      <c r="AZ30" s="1038" t="s">
        <v>528</v>
      </c>
      <c r="BA30" s="1038"/>
      <c r="BB30" s="1038"/>
      <c r="BC30" s="1038"/>
      <c r="BD30" s="1038"/>
      <c r="BE30" s="1022" t="s">
        <v>385</v>
      </c>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c r="C31" s="1028"/>
      <c r="D31" s="1028"/>
      <c r="E31" s="1028"/>
      <c r="F31" s="1028"/>
      <c r="G31" s="1028"/>
      <c r="H31" s="1028"/>
      <c r="I31" s="1028"/>
      <c r="J31" s="1028"/>
      <c r="K31" s="1028"/>
      <c r="L31" s="1028"/>
      <c r="M31" s="1028"/>
      <c r="N31" s="1028"/>
      <c r="O31" s="1028"/>
      <c r="P31" s="1029"/>
      <c r="Q31" s="1039"/>
      <c r="R31" s="1040"/>
      <c r="S31" s="1040"/>
      <c r="T31" s="1040"/>
      <c r="U31" s="1040"/>
      <c r="V31" s="1040"/>
      <c r="W31" s="1040"/>
      <c r="X31" s="1040"/>
      <c r="Y31" s="1040"/>
      <c r="Z31" s="1040"/>
      <c r="AA31" s="1040"/>
      <c r="AB31" s="1040"/>
      <c r="AC31" s="1040"/>
      <c r="AD31" s="1040"/>
      <c r="AE31" s="1041"/>
      <c r="AF31" s="1033"/>
      <c r="AG31" s="1034"/>
      <c r="AH31" s="1034"/>
      <c r="AI31" s="1034"/>
      <c r="AJ31" s="1035"/>
      <c r="AK31" s="976"/>
      <c r="AL31" s="967"/>
      <c r="AM31" s="967"/>
      <c r="AN31" s="967"/>
      <c r="AO31" s="967"/>
      <c r="AP31" s="967"/>
      <c r="AQ31" s="967"/>
      <c r="AR31" s="967"/>
      <c r="AS31" s="967"/>
      <c r="AT31" s="967"/>
      <c r="AU31" s="967"/>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c r="C32" s="1028"/>
      <c r="D32" s="1028"/>
      <c r="E32" s="1028"/>
      <c r="F32" s="1028"/>
      <c r="G32" s="1028"/>
      <c r="H32" s="1028"/>
      <c r="I32" s="1028"/>
      <c r="J32" s="1028"/>
      <c r="K32" s="1028"/>
      <c r="L32" s="1028"/>
      <c r="M32" s="1028"/>
      <c r="N32" s="1028"/>
      <c r="O32" s="1028"/>
      <c r="P32" s="1029"/>
      <c r="Q32" s="1039"/>
      <c r="R32" s="1040"/>
      <c r="S32" s="1040"/>
      <c r="T32" s="1040"/>
      <c r="U32" s="1040"/>
      <c r="V32" s="1040"/>
      <c r="W32" s="1040"/>
      <c r="X32" s="1040"/>
      <c r="Y32" s="1040"/>
      <c r="Z32" s="1040"/>
      <c r="AA32" s="1040"/>
      <c r="AB32" s="1040"/>
      <c r="AC32" s="1040"/>
      <c r="AD32" s="1040"/>
      <c r="AE32" s="1041"/>
      <c r="AF32" s="1033"/>
      <c r="AG32" s="1034"/>
      <c r="AH32" s="1034"/>
      <c r="AI32" s="1034"/>
      <c r="AJ32" s="1035"/>
      <c r="AK32" s="976"/>
      <c r="AL32" s="967"/>
      <c r="AM32" s="967"/>
      <c r="AN32" s="967"/>
      <c r="AO32" s="967"/>
      <c r="AP32" s="967"/>
      <c r="AQ32" s="967"/>
      <c r="AR32" s="967"/>
      <c r="AS32" s="967"/>
      <c r="AT32" s="967"/>
      <c r="AU32" s="967"/>
      <c r="AV32" s="967"/>
      <c r="AW32" s="967"/>
      <c r="AX32" s="967"/>
      <c r="AY32" s="967"/>
      <c r="AZ32" s="1038"/>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386</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370</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389</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390</v>
      </c>
      <c r="AV66" s="998"/>
      <c r="AW66" s="998"/>
      <c r="AX66" s="998"/>
      <c r="AY66" s="999"/>
      <c r="AZ66" s="997" t="s">
        <v>358</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c r="C68" s="982"/>
      <c r="D68" s="982"/>
      <c r="E68" s="982"/>
      <c r="F68" s="982"/>
      <c r="G68" s="982"/>
      <c r="H68" s="982"/>
      <c r="I68" s="982"/>
      <c r="J68" s="982"/>
      <c r="K68" s="982"/>
      <c r="L68" s="982"/>
      <c r="M68" s="982"/>
      <c r="N68" s="982"/>
      <c r="O68" s="982"/>
      <c r="P68" s="983"/>
      <c r="Q68" s="984"/>
      <c r="R68" s="978"/>
      <c r="S68" s="978"/>
      <c r="T68" s="978"/>
      <c r="U68" s="978"/>
      <c r="V68" s="978"/>
      <c r="W68" s="978"/>
      <c r="X68" s="978"/>
      <c r="Y68" s="978"/>
      <c r="Z68" s="978"/>
      <c r="AA68" s="978"/>
      <c r="AB68" s="978"/>
      <c r="AC68" s="978"/>
      <c r="AD68" s="978"/>
      <c r="AE68" s="978"/>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c r="C69" s="971"/>
      <c r="D69" s="971"/>
      <c r="E69" s="971"/>
      <c r="F69" s="971"/>
      <c r="G69" s="971"/>
      <c r="H69" s="971"/>
      <c r="I69" s="971"/>
      <c r="J69" s="971"/>
      <c r="K69" s="971"/>
      <c r="L69" s="971"/>
      <c r="M69" s="971"/>
      <c r="N69" s="971"/>
      <c r="O69" s="971"/>
      <c r="P69" s="972"/>
      <c r="Q69" s="973"/>
      <c r="R69" s="967"/>
      <c r="S69" s="967"/>
      <c r="T69" s="967"/>
      <c r="U69" s="967"/>
      <c r="V69" s="967"/>
      <c r="W69" s="967"/>
      <c r="X69" s="967"/>
      <c r="Y69" s="967"/>
      <c r="Z69" s="967"/>
      <c r="AA69" s="967"/>
      <c r="AB69" s="967"/>
      <c r="AC69" s="967"/>
      <c r="AD69" s="967"/>
      <c r="AE69" s="967"/>
      <c r="AF69" s="967"/>
      <c r="AG69" s="967"/>
      <c r="AH69" s="967"/>
      <c r="AI69" s="967"/>
      <c r="AJ69" s="967"/>
      <c r="AK69" s="967"/>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c r="C70" s="971"/>
      <c r="D70" s="971"/>
      <c r="E70" s="971"/>
      <c r="F70" s="971"/>
      <c r="G70" s="971"/>
      <c r="H70" s="971"/>
      <c r="I70" s="971"/>
      <c r="J70" s="971"/>
      <c r="K70" s="971"/>
      <c r="L70" s="971"/>
      <c r="M70" s="971"/>
      <c r="N70" s="971"/>
      <c r="O70" s="971"/>
      <c r="P70" s="972"/>
      <c r="Q70" s="973"/>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370</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288</v>
      </c>
      <c r="AG109" s="888"/>
      <c r="AH109" s="888"/>
      <c r="AI109" s="888"/>
      <c r="AJ109" s="889"/>
      <c r="AK109" s="890" t="s">
        <v>287</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288</v>
      </c>
      <c r="BW109" s="888"/>
      <c r="BX109" s="888"/>
      <c r="BY109" s="888"/>
      <c r="BZ109" s="889"/>
      <c r="CA109" s="890" t="s">
        <v>287</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288</v>
      </c>
      <c r="DM109" s="888"/>
      <c r="DN109" s="888"/>
      <c r="DO109" s="888"/>
      <c r="DP109" s="889"/>
      <c r="DQ109" s="890" t="s">
        <v>287</v>
      </c>
      <c r="DR109" s="888"/>
      <c r="DS109" s="888"/>
      <c r="DT109" s="888"/>
      <c r="DU109" s="889"/>
      <c r="DV109" s="890" t="s">
        <v>401</v>
      </c>
      <c r="DW109" s="888"/>
      <c r="DX109" s="888"/>
      <c r="DY109" s="888"/>
      <c r="DZ109" s="919"/>
    </row>
    <row r="110" spans="1:131" s="197" customFormat="1" ht="26.25" customHeight="1" x14ac:dyDescent="0.15">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496292</v>
      </c>
      <c r="AB110" s="873"/>
      <c r="AC110" s="873"/>
      <c r="AD110" s="873"/>
      <c r="AE110" s="874"/>
      <c r="AF110" s="875">
        <v>492118</v>
      </c>
      <c r="AG110" s="873"/>
      <c r="AH110" s="873"/>
      <c r="AI110" s="873"/>
      <c r="AJ110" s="874"/>
      <c r="AK110" s="875">
        <v>469347</v>
      </c>
      <c r="AL110" s="873"/>
      <c r="AM110" s="873"/>
      <c r="AN110" s="873"/>
      <c r="AO110" s="874"/>
      <c r="AP110" s="876">
        <v>25.7</v>
      </c>
      <c r="AQ110" s="877"/>
      <c r="AR110" s="877"/>
      <c r="AS110" s="877"/>
      <c r="AT110" s="878"/>
      <c r="AU110" s="920" t="s">
        <v>61</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3998477</v>
      </c>
      <c r="BR110" s="800"/>
      <c r="BS110" s="800"/>
      <c r="BT110" s="800"/>
      <c r="BU110" s="800"/>
      <c r="BV110" s="800">
        <v>3740204</v>
      </c>
      <c r="BW110" s="800"/>
      <c r="BX110" s="800"/>
      <c r="BY110" s="800"/>
      <c r="BZ110" s="800"/>
      <c r="CA110" s="800">
        <v>3838430</v>
      </c>
      <c r="CB110" s="800"/>
      <c r="CC110" s="800"/>
      <c r="CD110" s="800"/>
      <c r="CE110" s="800"/>
      <c r="CF110" s="861">
        <v>210.5</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v>101928</v>
      </c>
      <c r="BR111" s="771"/>
      <c r="BS111" s="771"/>
      <c r="BT111" s="771"/>
      <c r="BU111" s="771"/>
      <c r="BV111" s="771">
        <v>69242</v>
      </c>
      <c r="BW111" s="771"/>
      <c r="BX111" s="771"/>
      <c r="BY111" s="771"/>
      <c r="BZ111" s="771"/>
      <c r="CA111" s="771">
        <v>35288</v>
      </c>
      <c r="CB111" s="771"/>
      <c r="CC111" s="771"/>
      <c r="CD111" s="771"/>
      <c r="CE111" s="771"/>
      <c r="CF111" s="848">
        <v>1.9</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410</v>
      </c>
      <c r="DH111" s="771"/>
      <c r="DI111" s="771"/>
      <c r="DJ111" s="771"/>
      <c r="DK111" s="771"/>
      <c r="DL111" s="771" t="s">
        <v>410</v>
      </c>
      <c r="DM111" s="771"/>
      <c r="DN111" s="771"/>
      <c r="DO111" s="771"/>
      <c r="DP111" s="771"/>
      <c r="DQ111" s="771" t="s">
        <v>410</v>
      </c>
      <c r="DR111" s="771"/>
      <c r="DS111" s="771"/>
      <c r="DT111" s="771"/>
      <c r="DU111" s="771"/>
      <c r="DV111" s="823" t="s">
        <v>410</v>
      </c>
      <c r="DW111" s="823"/>
      <c r="DX111" s="823"/>
      <c r="DY111" s="823"/>
      <c r="DZ111" s="824"/>
    </row>
    <row r="112" spans="1:131" s="197" customFormat="1" ht="26.25" customHeight="1" x14ac:dyDescent="0.15">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410</v>
      </c>
      <c r="AB112" s="784"/>
      <c r="AC112" s="784"/>
      <c r="AD112" s="784"/>
      <c r="AE112" s="785"/>
      <c r="AF112" s="786" t="s">
        <v>410</v>
      </c>
      <c r="AG112" s="784"/>
      <c r="AH112" s="784"/>
      <c r="AI112" s="784"/>
      <c r="AJ112" s="785"/>
      <c r="AK112" s="786" t="s">
        <v>410</v>
      </c>
      <c r="AL112" s="784"/>
      <c r="AM112" s="784"/>
      <c r="AN112" s="784"/>
      <c r="AO112" s="785"/>
      <c r="AP112" s="754" t="s">
        <v>410</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1188377</v>
      </c>
      <c r="BR112" s="771"/>
      <c r="BS112" s="771"/>
      <c r="BT112" s="771"/>
      <c r="BU112" s="771"/>
      <c r="BV112" s="771">
        <v>1256790</v>
      </c>
      <c r="BW112" s="771"/>
      <c r="BX112" s="771"/>
      <c r="BY112" s="771"/>
      <c r="BZ112" s="771"/>
      <c r="CA112" s="771">
        <v>1147891</v>
      </c>
      <c r="CB112" s="771"/>
      <c r="CC112" s="771"/>
      <c r="CD112" s="771"/>
      <c r="CE112" s="771"/>
      <c r="CF112" s="848">
        <v>63</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80028</v>
      </c>
      <c r="DH112" s="771"/>
      <c r="DI112" s="771"/>
      <c r="DJ112" s="771"/>
      <c r="DK112" s="771"/>
      <c r="DL112" s="771">
        <v>54642</v>
      </c>
      <c r="DM112" s="771"/>
      <c r="DN112" s="771"/>
      <c r="DO112" s="771"/>
      <c r="DP112" s="771"/>
      <c r="DQ112" s="771">
        <v>27988</v>
      </c>
      <c r="DR112" s="771"/>
      <c r="DS112" s="771"/>
      <c r="DT112" s="771"/>
      <c r="DU112" s="771"/>
      <c r="DV112" s="823">
        <v>1.5</v>
      </c>
      <c r="DW112" s="823"/>
      <c r="DX112" s="823"/>
      <c r="DY112" s="823"/>
      <c r="DZ112" s="824"/>
    </row>
    <row r="113" spans="1:130" s="197" customFormat="1" ht="26.25" customHeight="1" x14ac:dyDescent="0.15">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62140</v>
      </c>
      <c r="AB113" s="909"/>
      <c r="AC113" s="909"/>
      <c r="AD113" s="909"/>
      <c r="AE113" s="910"/>
      <c r="AF113" s="911">
        <v>66955</v>
      </c>
      <c r="AG113" s="909"/>
      <c r="AH113" s="909"/>
      <c r="AI113" s="909"/>
      <c r="AJ113" s="910"/>
      <c r="AK113" s="911">
        <v>82733</v>
      </c>
      <c r="AL113" s="909"/>
      <c r="AM113" s="909"/>
      <c r="AN113" s="909"/>
      <c r="AO113" s="910"/>
      <c r="AP113" s="912">
        <v>4.5</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218371</v>
      </c>
      <c r="BR113" s="771"/>
      <c r="BS113" s="771"/>
      <c r="BT113" s="771"/>
      <c r="BU113" s="771"/>
      <c r="BV113" s="771">
        <v>205756</v>
      </c>
      <c r="BW113" s="771"/>
      <c r="BX113" s="771"/>
      <c r="BY113" s="771"/>
      <c r="BZ113" s="771"/>
      <c r="CA113" s="771">
        <v>221752</v>
      </c>
      <c r="CB113" s="771"/>
      <c r="CC113" s="771"/>
      <c r="CD113" s="771"/>
      <c r="CE113" s="771"/>
      <c r="CF113" s="848">
        <v>12.2</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410</v>
      </c>
      <c r="DH113" s="784"/>
      <c r="DI113" s="784"/>
      <c r="DJ113" s="784"/>
      <c r="DK113" s="785"/>
      <c r="DL113" s="786" t="s">
        <v>410</v>
      </c>
      <c r="DM113" s="784"/>
      <c r="DN113" s="784"/>
      <c r="DO113" s="784"/>
      <c r="DP113" s="785"/>
      <c r="DQ113" s="786" t="s">
        <v>410</v>
      </c>
      <c r="DR113" s="784"/>
      <c r="DS113" s="784"/>
      <c r="DT113" s="784"/>
      <c r="DU113" s="785"/>
      <c r="DV113" s="754" t="s">
        <v>410</v>
      </c>
      <c r="DW113" s="755"/>
      <c r="DX113" s="755"/>
      <c r="DY113" s="755"/>
      <c r="DZ113" s="756"/>
    </row>
    <row r="114" spans="1:130" s="197" customFormat="1" ht="26.25" customHeight="1" x14ac:dyDescent="0.15">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17071</v>
      </c>
      <c r="AB114" s="784"/>
      <c r="AC114" s="784"/>
      <c r="AD114" s="784"/>
      <c r="AE114" s="785"/>
      <c r="AF114" s="786">
        <v>17197</v>
      </c>
      <c r="AG114" s="784"/>
      <c r="AH114" s="784"/>
      <c r="AI114" s="784"/>
      <c r="AJ114" s="785"/>
      <c r="AK114" s="786">
        <v>16716</v>
      </c>
      <c r="AL114" s="784"/>
      <c r="AM114" s="784"/>
      <c r="AN114" s="784"/>
      <c r="AO114" s="785"/>
      <c r="AP114" s="754">
        <v>0.9</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880831</v>
      </c>
      <c r="BR114" s="771"/>
      <c r="BS114" s="771"/>
      <c r="BT114" s="771"/>
      <c r="BU114" s="771"/>
      <c r="BV114" s="771">
        <v>800344</v>
      </c>
      <c r="BW114" s="771"/>
      <c r="BX114" s="771"/>
      <c r="BY114" s="771"/>
      <c r="BZ114" s="771"/>
      <c r="CA114" s="771">
        <v>758763</v>
      </c>
      <c r="CB114" s="771"/>
      <c r="CC114" s="771"/>
      <c r="CD114" s="771"/>
      <c r="CE114" s="771"/>
      <c r="CF114" s="848">
        <v>41.6</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410</v>
      </c>
      <c r="DH114" s="784"/>
      <c r="DI114" s="784"/>
      <c r="DJ114" s="784"/>
      <c r="DK114" s="785"/>
      <c r="DL114" s="786" t="s">
        <v>410</v>
      </c>
      <c r="DM114" s="784"/>
      <c r="DN114" s="784"/>
      <c r="DO114" s="784"/>
      <c r="DP114" s="785"/>
      <c r="DQ114" s="786" t="s">
        <v>410</v>
      </c>
      <c r="DR114" s="784"/>
      <c r="DS114" s="784"/>
      <c r="DT114" s="784"/>
      <c r="DU114" s="785"/>
      <c r="DV114" s="754" t="s">
        <v>410</v>
      </c>
      <c r="DW114" s="755"/>
      <c r="DX114" s="755"/>
      <c r="DY114" s="755"/>
      <c r="DZ114" s="756"/>
    </row>
    <row r="115" spans="1:130" s="197" customFormat="1" ht="26.25" customHeight="1" x14ac:dyDescent="0.15">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38576</v>
      </c>
      <c r="AB115" s="909"/>
      <c r="AC115" s="909"/>
      <c r="AD115" s="909"/>
      <c r="AE115" s="910"/>
      <c r="AF115" s="911">
        <v>38297</v>
      </c>
      <c r="AG115" s="909"/>
      <c r="AH115" s="909"/>
      <c r="AI115" s="909"/>
      <c r="AJ115" s="910"/>
      <c r="AK115" s="911">
        <v>38032</v>
      </c>
      <c r="AL115" s="909"/>
      <c r="AM115" s="909"/>
      <c r="AN115" s="909"/>
      <c r="AO115" s="910"/>
      <c r="AP115" s="912">
        <v>2.1</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410</v>
      </c>
      <c r="BR115" s="771"/>
      <c r="BS115" s="771"/>
      <c r="BT115" s="771"/>
      <c r="BU115" s="771"/>
      <c r="BV115" s="771" t="s">
        <v>410</v>
      </c>
      <c r="BW115" s="771"/>
      <c r="BX115" s="771"/>
      <c r="BY115" s="771"/>
      <c r="BZ115" s="771"/>
      <c r="CA115" s="771" t="s">
        <v>410</v>
      </c>
      <c r="CB115" s="771"/>
      <c r="CC115" s="771"/>
      <c r="CD115" s="771"/>
      <c r="CE115" s="771"/>
      <c r="CF115" s="848" t="s">
        <v>410</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410</v>
      </c>
      <c r="DH115" s="784"/>
      <c r="DI115" s="784"/>
      <c r="DJ115" s="784"/>
      <c r="DK115" s="785"/>
      <c r="DL115" s="786" t="s">
        <v>410</v>
      </c>
      <c r="DM115" s="784"/>
      <c r="DN115" s="784"/>
      <c r="DO115" s="784"/>
      <c r="DP115" s="785"/>
      <c r="DQ115" s="786" t="s">
        <v>410</v>
      </c>
      <c r="DR115" s="784"/>
      <c r="DS115" s="784"/>
      <c r="DT115" s="784"/>
      <c r="DU115" s="785"/>
      <c r="DV115" s="754" t="s">
        <v>410</v>
      </c>
      <c r="DW115" s="755"/>
      <c r="DX115" s="755"/>
      <c r="DY115" s="755"/>
      <c r="DZ115" s="756"/>
    </row>
    <row r="116" spans="1:130" s="197" customFormat="1" ht="26.25" customHeight="1" x14ac:dyDescent="0.15">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410</v>
      </c>
      <c r="AB116" s="784"/>
      <c r="AC116" s="784"/>
      <c r="AD116" s="784"/>
      <c r="AE116" s="785"/>
      <c r="AF116" s="786" t="s">
        <v>410</v>
      </c>
      <c r="AG116" s="784"/>
      <c r="AH116" s="784"/>
      <c r="AI116" s="784"/>
      <c r="AJ116" s="785"/>
      <c r="AK116" s="786" t="s">
        <v>410</v>
      </c>
      <c r="AL116" s="784"/>
      <c r="AM116" s="784"/>
      <c r="AN116" s="784"/>
      <c r="AO116" s="785"/>
      <c r="AP116" s="754" t="s">
        <v>410</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410</v>
      </c>
      <c r="BR116" s="771"/>
      <c r="BS116" s="771"/>
      <c r="BT116" s="771"/>
      <c r="BU116" s="771"/>
      <c r="BV116" s="771" t="s">
        <v>410</v>
      </c>
      <c r="BW116" s="771"/>
      <c r="BX116" s="771"/>
      <c r="BY116" s="771"/>
      <c r="BZ116" s="771"/>
      <c r="CA116" s="771" t="s">
        <v>410</v>
      </c>
      <c r="CB116" s="771"/>
      <c r="CC116" s="771"/>
      <c r="CD116" s="771"/>
      <c r="CE116" s="771"/>
      <c r="CF116" s="848" t="s">
        <v>410</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21900</v>
      </c>
      <c r="DH116" s="784"/>
      <c r="DI116" s="784"/>
      <c r="DJ116" s="784"/>
      <c r="DK116" s="785"/>
      <c r="DL116" s="786">
        <v>14600</v>
      </c>
      <c r="DM116" s="784"/>
      <c r="DN116" s="784"/>
      <c r="DO116" s="784"/>
      <c r="DP116" s="785"/>
      <c r="DQ116" s="786">
        <v>7300</v>
      </c>
      <c r="DR116" s="784"/>
      <c r="DS116" s="784"/>
      <c r="DT116" s="784"/>
      <c r="DU116" s="785"/>
      <c r="DV116" s="754">
        <v>0.4</v>
      </c>
      <c r="DW116" s="755"/>
      <c r="DX116" s="755"/>
      <c r="DY116" s="755"/>
      <c r="DZ116" s="756"/>
    </row>
    <row r="117" spans="1:130" s="197" customFormat="1" ht="26.25" customHeight="1" x14ac:dyDescent="0.15">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614079</v>
      </c>
      <c r="AB117" s="895"/>
      <c r="AC117" s="895"/>
      <c r="AD117" s="895"/>
      <c r="AE117" s="896"/>
      <c r="AF117" s="898">
        <v>614567</v>
      </c>
      <c r="AG117" s="895"/>
      <c r="AH117" s="895"/>
      <c r="AI117" s="895"/>
      <c r="AJ117" s="896"/>
      <c r="AK117" s="898">
        <v>606828</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288</v>
      </c>
      <c r="AG118" s="888"/>
      <c r="AH118" s="888"/>
      <c r="AI118" s="888"/>
      <c r="AJ118" s="889"/>
      <c r="AK118" s="890" t="s">
        <v>287</v>
      </c>
      <c r="AL118" s="888"/>
      <c r="AM118" s="888"/>
      <c r="AN118" s="888"/>
      <c r="AO118" s="889"/>
      <c r="AP118" s="891" t="s">
        <v>401</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430</v>
      </c>
      <c r="BP118" s="838"/>
      <c r="BQ118" s="857">
        <v>6387984</v>
      </c>
      <c r="BR118" s="858"/>
      <c r="BS118" s="858"/>
      <c r="BT118" s="858"/>
      <c r="BU118" s="858"/>
      <c r="BV118" s="858">
        <v>6072336</v>
      </c>
      <c r="BW118" s="858"/>
      <c r="BX118" s="858"/>
      <c r="BY118" s="858"/>
      <c r="BZ118" s="858"/>
      <c r="CA118" s="858">
        <v>6002124</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1322375</v>
      </c>
      <c r="BR119" s="800"/>
      <c r="BS119" s="800"/>
      <c r="BT119" s="800"/>
      <c r="BU119" s="800"/>
      <c r="BV119" s="800">
        <v>1511786</v>
      </c>
      <c r="BW119" s="800"/>
      <c r="BX119" s="800"/>
      <c r="BY119" s="800"/>
      <c r="BZ119" s="800"/>
      <c r="CA119" s="800">
        <v>1539988</v>
      </c>
      <c r="CB119" s="800"/>
      <c r="CC119" s="800"/>
      <c r="CD119" s="800"/>
      <c r="CE119" s="800"/>
      <c r="CF119" s="861">
        <v>84.5</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915162</v>
      </c>
      <c r="BR120" s="771"/>
      <c r="BS120" s="771"/>
      <c r="BT120" s="771"/>
      <c r="BU120" s="771"/>
      <c r="BV120" s="771">
        <v>888977</v>
      </c>
      <c r="BW120" s="771"/>
      <c r="BX120" s="771"/>
      <c r="BY120" s="771"/>
      <c r="BZ120" s="771"/>
      <c r="CA120" s="771">
        <v>946063</v>
      </c>
      <c r="CB120" s="771"/>
      <c r="CC120" s="771"/>
      <c r="CD120" s="771"/>
      <c r="CE120" s="771"/>
      <c r="CF120" s="848">
        <v>51.9</v>
      </c>
      <c r="CG120" s="849"/>
      <c r="CH120" s="849"/>
      <c r="CI120" s="849"/>
      <c r="CJ120" s="849"/>
      <c r="CK120" s="850" t="s">
        <v>436</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1188377</v>
      </c>
      <c r="DH120" s="800"/>
      <c r="DI120" s="800"/>
      <c r="DJ120" s="800"/>
      <c r="DK120" s="800"/>
      <c r="DL120" s="800">
        <v>1256790</v>
      </c>
      <c r="DM120" s="800"/>
      <c r="DN120" s="800"/>
      <c r="DO120" s="800"/>
      <c r="DP120" s="800"/>
      <c r="DQ120" s="800">
        <v>1147891</v>
      </c>
      <c r="DR120" s="800"/>
      <c r="DS120" s="800"/>
      <c r="DT120" s="800"/>
      <c r="DU120" s="800"/>
      <c r="DV120" s="801">
        <v>63</v>
      </c>
      <c r="DW120" s="801"/>
      <c r="DX120" s="801"/>
      <c r="DY120" s="801"/>
      <c r="DZ120" s="802"/>
    </row>
    <row r="121" spans="1:130" s="197" customFormat="1" ht="26.25" customHeight="1" x14ac:dyDescent="0.15">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29387</v>
      </c>
      <c r="AB121" s="784"/>
      <c r="AC121" s="784"/>
      <c r="AD121" s="784"/>
      <c r="AE121" s="785"/>
      <c r="AF121" s="786">
        <v>29387</v>
      </c>
      <c r="AG121" s="784"/>
      <c r="AH121" s="784"/>
      <c r="AI121" s="784"/>
      <c r="AJ121" s="785"/>
      <c r="AK121" s="786">
        <v>29387</v>
      </c>
      <c r="AL121" s="784"/>
      <c r="AM121" s="784"/>
      <c r="AN121" s="784"/>
      <c r="AO121" s="785"/>
      <c r="AP121" s="754">
        <v>1.6</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2972321</v>
      </c>
      <c r="BR121" s="858"/>
      <c r="BS121" s="858"/>
      <c r="BT121" s="858"/>
      <c r="BU121" s="858"/>
      <c r="BV121" s="858">
        <v>2942497</v>
      </c>
      <c r="BW121" s="858"/>
      <c r="BX121" s="858"/>
      <c r="BY121" s="858"/>
      <c r="BZ121" s="858"/>
      <c r="CA121" s="858">
        <v>3015097</v>
      </c>
      <c r="CB121" s="858"/>
      <c r="CC121" s="858"/>
      <c r="CD121" s="858"/>
      <c r="CE121" s="858"/>
      <c r="CF121" s="859">
        <v>165.4</v>
      </c>
      <c r="CG121" s="860"/>
      <c r="CH121" s="860"/>
      <c r="CI121" s="860"/>
      <c r="CJ121" s="860"/>
      <c r="CK121" s="851"/>
      <c r="CL121" s="812"/>
      <c r="CM121" s="812"/>
      <c r="CN121" s="812"/>
      <c r="CO121" s="813"/>
      <c r="CP121" s="828"/>
      <c r="CQ121" s="829"/>
      <c r="CR121" s="829"/>
      <c r="CS121" s="829"/>
      <c r="CT121" s="829"/>
      <c r="CU121" s="829"/>
      <c r="CV121" s="829"/>
      <c r="CW121" s="829"/>
      <c r="CX121" s="829"/>
      <c r="CY121" s="829"/>
      <c r="CZ121" s="829"/>
      <c r="DA121" s="829"/>
      <c r="DB121" s="829"/>
      <c r="DC121" s="829"/>
      <c r="DD121" s="829"/>
      <c r="DE121" s="829"/>
      <c r="DF121" s="830"/>
      <c r="DG121" s="770"/>
      <c r="DH121" s="771"/>
      <c r="DI121" s="771"/>
      <c r="DJ121" s="771"/>
      <c r="DK121" s="771"/>
      <c r="DL121" s="771"/>
      <c r="DM121" s="771"/>
      <c r="DN121" s="771"/>
      <c r="DO121" s="771"/>
      <c r="DP121" s="771"/>
      <c r="DQ121" s="771"/>
      <c r="DR121" s="771"/>
      <c r="DS121" s="771"/>
      <c r="DT121" s="771"/>
      <c r="DU121" s="771"/>
      <c r="DV121" s="823"/>
      <c r="DW121" s="823"/>
      <c r="DX121" s="823"/>
      <c r="DY121" s="823"/>
      <c r="DZ121" s="824"/>
    </row>
    <row r="122" spans="1:130" s="197" customFormat="1" ht="26.25" customHeight="1" x14ac:dyDescent="0.15">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439</v>
      </c>
      <c r="BP122" s="838"/>
      <c r="BQ122" s="839">
        <v>5209858</v>
      </c>
      <c r="BR122" s="840"/>
      <c r="BS122" s="840"/>
      <c r="BT122" s="840"/>
      <c r="BU122" s="840"/>
      <c r="BV122" s="840">
        <v>5343260</v>
      </c>
      <c r="BW122" s="840"/>
      <c r="BX122" s="840"/>
      <c r="BY122" s="840"/>
      <c r="BZ122" s="840"/>
      <c r="CA122" s="840">
        <v>5501148</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7300</v>
      </c>
      <c r="AB123" s="784"/>
      <c r="AC123" s="784"/>
      <c r="AD123" s="784"/>
      <c r="AE123" s="785"/>
      <c r="AF123" s="786">
        <v>7300</v>
      </c>
      <c r="AG123" s="784"/>
      <c r="AH123" s="784"/>
      <c r="AI123" s="784"/>
      <c r="AJ123" s="785"/>
      <c r="AK123" s="786">
        <v>7300</v>
      </c>
      <c r="AL123" s="784"/>
      <c r="AM123" s="784"/>
      <c r="AN123" s="784"/>
      <c r="AO123" s="785"/>
      <c r="AP123" s="754">
        <v>0.4</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62.2</v>
      </c>
      <c r="BR123" s="832"/>
      <c r="BS123" s="832"/>
      <c r="BT123" s="832"/>
      <c r="BU123" s="832"/>
      <c r="BV123" s="832">
        <v>38.4</v>
      </c>
      <c r="BW123" s="832"/>
      <c r="BX123" s="832"/>
      <c r="BY123" s="832"/>
      <c r="BZ123" s="832"/>
      <c r="CA123" s="832">
        <v>27.4</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410</v>
      </c>
      <c r="AB124" s="784"/>
      <c r="AC124" s="784"/>
      <c r="AD124" s="784"/>
      <c r="AE124" s="785"/>
      <c r="AF124" s="786" t="s">
        <v>410</v>
      </c>
      <c r="AG124" s="784"/>
      <c r="AH124" s="784"/>
      <c r="AI124" s="784"/>
      <c r="AJ124" s="785"/>
      <c r="AK124" s="786" t="s">
        <v>410</v>
      </c>
      <c r="AL124" s="784"/>
      <c r="AM124" s="784"/>
      <c r="AN124" s="784"/>
      <c r="AO124" s="785"/>
      <c r="AP124" s="754" t="s">
        <v>410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410</v>
      </c>
      <c r="DH124" s="717"/>
      <c r="DI124" s="717"/>
      <c r="DJ124" s="717"/>
      <c r="DK124" s="718"/>
      <c r="DL124" s="719" t="s">
        <v>410</v>
      </c>
      <c r="DM124" s="717"/>
      <c r="DN124" s="717"/>
      <c r="DO124" s="717"/>
      <c r="DP124" s="718"/>
      <c r="DQ124" s="719" t="s">
        <v>410</v>
      </c>
      <c r="DR124" s="717"/>
      <c r="DS124" s="717"/>
      <c r="DT124" s="717"/>
      <c r="DU124" s="718"/>
      <c r="DV124" s="807" t="s">
        <v>410</v>
      </c>
      <c r="DW124" s="808"/>
      <c r="DX124" s="808"/>
      <c r="DY124" s="808"/>
      <c r="DZ124" s="809"/>
    </row>
    <row r="125" spans="1:130" s="197" customFormat="1" ht="26.25" customHeight="1" thickBot="1" x14ac:dyDescent="0.2">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410</v>
      </c>
      <c r="AB125" s="784"/>
      <c r="AC125" s="784"/>
      <c r="AD125" s="784"/>
      <c r="AE125" s="785"/>
      <c r="AF125" s="786" t="s">
        <v>410</v>
      </c>
      <c r="AG125" s="784"/>
      <c r="AH125" s="784"/>
      <c r="AI125" s="784"/>
      <c r="AJ125" s="785"/>
      <c r="AK125" s="786" t="s">
        <v>410</v>
      </c>
      <c r="AL125" s="784"/>
      <c r="AM125" s="784"/>
      <c r="AN125" s="784"/>
      <c r="AO125" s="785"/>
      <c r="AP125" s="754" t="s">
        <v>410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410</v>
      </c>
      <c r="DH125" s="800"/>
      <c r="DI125" s="800"/>
      <c r="DJ125" s="800"/>
      <c r="DK125" s="800"/>
      <c r="DL125" s="800" t="s">
        <v>410</v>
      </c>
      <c r="DM125" s="800"/>
      <c r="DN125" s="800"/>
      <c r="DO125" s="800"/>
      <c r="DP125" s="800"/>
      <c r="DQ125" s="800" t="s">
        <v>410</v>
      </c>
      <c r="DR125" s="800"/>
      <c r="DS125" s="800"/>
      <c r="DT125" s="800"/>
      <c r="DU125" s="800"/>
      <c r="DV125" s="801" t="s">
        <v>410</v>
      </c>
      <c r="DW125" s="801"/>
      <c r="DX125" s="801"/>
      <c r="DY125" s="801"/>
      <c r="DZ125" s="802"/>
    </row>
    <row r="126" spans="1:130" s="197" customFormat="1" ht="26.25" customHeight="1" x14ac:dyDescent="0.15">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1889</v>
      </c>
      <c r="AB126" s="784"/>
      <c r="AC126" s="784"/>
      <c r="AD126" s="784"/>
      <c r="AE126" s="785"/>
      <c r="AF126" s="786">
        <v>1610</v>
      </c>
      <c r="AG126" s="784"/>
      <c r="AH126" s="784"/>
      <c r="AI126" s="784"/>
      <c r="AJ126" s="785"/>
      <c r="AK126" s="786">
        <v>1345</v>
      </c>
      <c r="AL126" s="784"/>
      <c r="AM126" s="784"/>
      <c r="AN126" s="784"/>
      <c r="AO126" s="785"/>
      <c r="AP126" s="754">
        <v>0.1</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410</v>
      </c>
      <c r="DH126" s="771"/>
      <c r="DI126" s="771"/>
      <c r="DJ126" s="771"/>
      <c r="DK126" s="771"/>
      <c r="DL126" s="771" t="s">
        <v>410</v>
      </c>
      <c r="DM126" s="771"/>
      <c r="DN126" s="771"/>
      <c r="DO126" s="771"/>
      <c r="DP126" s="771"/>
      <c r="DQ126" s="771" t="s">
        <v>410</v>
      </c>
      <c r="DR126" s="771"/>
      <c r="DS126" s="771"/>
      <c r="DT126" s="771"/>
      <c r="DU126" s="771"/>
      <c r="DV126" s="823" t="s">
        <v>410</v>
      </c>
      <c r="DW126" s="823"/>
      <c r="DX126" s="823"/>
      <c r="DY126" s="823"/>
      <c r="DZ126" s="824"/>
    </row>
    <row r="127" spans="1:130" s="197" customFormat="1" ht="26.25" customHeight="1" thickBot="1" x14ac:dyDescent="0.2">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410</v>
      </c>
      <c r="AB127" s="784"/>
      <c r="AC127" s="784"/>
      <c r="AD127" s="784"/>
      <c r="AE127" s="785"/>
      <c r="AF127" s="786" t="s">
        <v>410</v>
      </c>
      <c r="AG127" s="784"/>
      <c r="AH127" s="784"/>
      <c r="AI127" s="784"/>
      <c r="AJ127" s="785"/>
      <c r="AK127" s="786" t="s">
        <v>410</v>
      </c>
      <c r="AL127" s="784"/>
      <c r="AM127" s="784"/>
      <c r="AN127" s="784"/>
      <c r="AO127" s="785"/>
      <c r="AP127" s="754" t="s">
        <v>410</v>
      </c>
      <c r="AQ127" s="755"/>
      <c r="AR127" s="755"/>
      <c r="AS127" s="755"/>
      <c r="AT127" s="756"/>
      <c r="AU127" s="233"/>
      <c r="AV127" s="233"/>
      <c r="AW127" s="233"/>
      <c r="AX127" s="757" t="s">
        <v>450</v>
      </c>
      <c r="AY127" s="758"/>
      <c r="AZ127" s="758"/>
      <c r="BA127" s="758"/>
      <c r="BB127" s="758"/>
      <c r="BC127" s="758"/>
      <c r="BD127" s="758"/>
      <c r="BE127" s="759"/>
      <c r="BF127" s="760" t="s">
        <v>410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410</v>
      </c>
      <c r="DH127" s="820"/>
      <c r="DI127" s="820"/>
      <c r="DJ127" s="820"/>
      <c r="DK127" s="820"/>
      <c r="DL127" s="820" t="s">
        <v>410</v>
      </c>
      <c r="DM127" s="820"/>
      <c r="DN127" s="820"/>
      <c r="DO127" s="820"/>
      <c r="DP127" s="820"/>
      <c r="DQ127" s="820" t="s">
        <v>410</v>
      </c>
      <c r="DR127" s="820"/>
      <c r="DS127" s="820"/>
      <c r="DT127" s="820"/>
      <c r="DU127" s="820"/>
      <c r="DV127" s="821" t="s">
        <v>410</v>
      </c>
      <c r="DW127" s="821"/>
      <c r="DX127" s="821"/>
      <c r="DY127" s="821"/>
      <c r="DZ127" s="822"/>
    </row>
    <row r="128" spans="1:130" s="197" customFormat="1" ht="26.25" customHeight="1" x14ac:dyDescent="0.15">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42589</v>
      </c>
      <c r="AB128" s="724"/>
      <c r="AC128" s="724"/>
      <c r="AD128" s="724"/>
      <c r="AE128" s="725"/>
      <c r="AF128" s="726">
        <v>49941</v>
      </c>
      <c r="AG128" s="724"/>
      <c r="AH128" s="724"/>
      <c r="AI128" s="724"/>
      <c r="AJ128" s="725"/>
      <c r="AK128" s="726">
        <v>53323</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455</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2219184</v>
      </c>
      <c r="AB129" s="784"/>
      <c r="AC129" s="784"/>
      <c r="AD129" s="784"/>
      <c r="AE129" s="785"/>
      <c r="AF129" s="786">
        <v>2247106</v>
      </c>
      <c r="AG129" s="784"/>
      <c r="AH129" s="784"/>
      <c r="AI129" s="784"/>
      <c r="AJ129" s="785"/>
      <c r="AK129" s="786">
        <v>2185980</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11.5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326364</v>
      </c>
      <c r="AB130" s="784"/>
      <c r="AC130" s="784"/>
      <c r="AD130" s="784"/>
      <c r="AE130" s="785"/>
      <c r="AF130" s="786">
        <v>350158</v>
      </c>
      <c r="AG130" s="784"/>
      <c r="AH130" s="784"/>
      <c r="AI130" s="784"/>
      <c r="AJ130" s="785"/>
      <c r="AK130" s="786">
        <v>362662</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27.4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1892820</v>
      </c>
      <c r="AB131" s="717"/>
      <c r="AC131" s="717"/>
      <c r="AD131" s="717"/>
      <c r="AE131" s="718"/>
      <c r="AF131" s="719">
        <v>1896948</v>
      </c>
      <c r="AG131" s="717"/>
      <c r="AH131" s="717"/>
      <c r="AI131" s="717"/>
      <c r="AJ131" s="718"/>
      <c r="AK131" s="719">
        <v>1823318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12.95030695</v>
      </c>
      <c r="AB132" s="740"/>
      <c r="AC132" s="740"/>
      <c r="AD132" s="740"/>
      <c r="AE132" s="741"/>
      <c r="AF132" s="742">
        <v>11.3059504</v>
      </c>
      <c r="AG132" s="740"/>
      <c r="AH132" s="740"/>
      <c r="AI132" s="740"/>
      <c r="AJ132" s="741"/>
      <c r="AK132" s="742">
        <v>10.466797339999999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15.4</v>
      </c>
      <c r="AB133" s="749"/>
      <c r="AC133" s="749"/>
      <c r="AD133" s="749"/>
      <c r="AE133" s="750"/>
      <c r="AF133" s="748">
        <v>13.8</v>
      </c>
      <c r="AG133" s="749"/>
      <c r="AH133" s="749"/>
      <c r="AI133" s="749"/>
      <c r="AJ133" s="750"/>
      <c r="AK133" s="748">
        <v>11.5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9" t="s">
        <v>467</v>
      </c>
      <c r="L7" s="254"/>
      <c r="M7" s="255" t="s">
        <v>468</v>
      </c>
      <c r="N7" s="256"/>
    </row>
    <row r="8" spans="1:16" x14ac:dyDescent="0.15">
      <c r="A8" s="248"/>
      <c r="B8" s="244"/>
      <c r="C8" s="244"/>
      <c r="D8" s="244"/>
      <c r="E8" s="244"/>
      <c r="F8" s="244"/>
      <c r="G8" s="257"/>
      <c r="H8" s="258"/>
      <c r="I8" s="258"/>
      <c r="J8" s="259"/>
      <c r="K8" s="1120"/>
      <c r="L8" s="260" t="s">
        <v>469</v>
      </c>
      <c r="M8" s="261" t="s">
        <v>470</v>
      </c>
      <c r="N8" s="262" t="s">
        <v>471</v>
      </c>
    </row>
    <row r="9" spans="1:16" x14ac:dyDescent="0.15">
      <c r="A9" s="248"/>
      <c r="B9" s="244"/>
      <c r="C9" s="244"/>
      <c r="D9" s="244"/>
      <c r="E9" s="244"/>
      <c r="F9" s="244"/>
      <c r="G9" s="1133" t="s">
        <v>472</v>
      </c>
      <c r="H9" s="1134"/>
      <c r="I9" s="1134"/>
      <c r="J9" s="1135"/>
      <c r="K9" s="263">
        <v>510983</v>
      </c>
      <c r="L9" s="264">
        <v>145248</v>
      </c>
      <c r="M9" s="265">
        <v>189429</v>
      </c>
      <c r="N9" s="266">
        <v>-23.3</v>
      </c>
    </row>
    <row r="10" spans="1:16" x14ac:dyDescent="0.15">
      <c r="A10" s="248"/>
      <c r="B10" s="244"/>
      <c r="C10" s="244"/>
      <c r="D10" s="244"/>
      <c r="E10" s="244"/>
      <c r="F10" s="244"/>
      <c r="G10" s="1133" t="s">
        <v>473</v>
      </c>
      <c r="H10" s="1134"/>
      <c r="I10" s="1134"/>
      <c r="J10" s="1135"/>
      <c r="K10" s="267">
        <v>47832</v>
      </c>
      <c r="L10" s="268">
        <v>13596</v>
      </c>
      <c r="M10" s="269">
        <v>18027</v>
      </c>
      <c r="N10" s="270">
        <v>-24.6</v>
      </c>
    </row>
    <row r="11" spans="1:16" ht="13.5" customHeight="1" x14ac:dyDescent="0.15">
      <c r="A11" s="248"/>
      <c r="B11" s="244"/>
      <c r="C11" s="244"/>
      <c r="D11" s="244"/>
      <c r="E11" s="244"/>
      <c r="F11" s="244"/>
      <c r="G11" s="1133" t="s">
        <v>474</v>
      </c>
      <c r="H11" s="1134"/>
      <c r="I11" s="1134"/>
      <c r="J11" s="1135"/>
      <c r="K11" s="267">
        <v>128755</v>
      </c>
      <c r="L11" s="268">
        <v>36599</v>
      </c>
      <c r="M11" s="269">
        <v>27251</v>
      </c>
      <c r="N11" s="270">
        <v>34.299999999999997</v>
      </c>
    </row>
    <row r="12" spans="1:16" ht="13.5" customHeight="1" x14ac:dyDescent="0.15">
      <c r="A12" s="248"/>
      <c r="B12" s="244"/>
      <c r="C12" s="244"/>
      <c r="D12" s="244"/>
      <c r="E12" s="244"/>
      <c r="F12" s="244"/>
      <c r="G12" s="1133" t="s">
        <v>475</v>
      </c>
      <c r="H12" s="1134"/>
      <c r="I12" s="1134"/>
      <c r="J12" s="1135"/>
      <c r="K12" s="267" t="s">
        <v>476</v>
      </c>
      <c r="L12" s="268" t="s">
        <v>476</v>
      </c>
      <c r="M12" s="269">
        <v>4133</v>
      </c>
      <c r="N12" s="270" t="s">
        <v>476</v>
      </c>
    </row>
    <row r="13" spans="1:16" ht="13.5" customHeight="1" x14ac:dyDescent="0.15">
      <c r="A13" s="248"/>
      <c r="B13" s="244"/>
      <c r="C13" s="244"/>
      <c r="D13" s="244"/>
      <c r="E13" s="244"/>
      <c r="F13" s="244"/>
      <c r="G13" s="1133" t="s">
        <v>477</v>
      </c>
      <c r="H13" s="1134"/>
      <c r="I13" s="1134"/>
      <c r="J13" s="1135"/>
      <c r="K13" s="267" t="s">
        <v>476</v>
      </c>
      <c r="L13" s="268" t="s">
        <v>476</v>
      </c>
      <c r="M13" s="269" t="s">
        <v>476</v>
      </c>
      <c r="N13" s="270" t="s">
        <v>476</v>
      </c>
    </row>
    <row r="14" spans="1:16" ht="13.5" customHeight="1" x14ac:dyDescent="0.15">
      <c r="A14" s="248"/>
      <c r="B14" s="244"/>
      <c r="C14" s="244"/>
      <c r="D14" s="244"/>
      <c r="E14" s="244"/>
      <c r="F14" s="244"/>
      <c r="G14" s="1133" t="s">
        <v>478</v>
      </c>
      <c r="H14" s="1134"/>
      <c r="I14" s="1134"/>
      <c r="J14" s="1135"/>
      <c r="K14" s="267">
        <v>22837</v>
      </c>
      <c r="L14" s="268">
        <v>6491</v>
      </c>
      <c r="M14" s="269">
        <v>9019</v>
      </c>
      <c r="N14" s="270">
        <v>-28</v>
      </c>
    </row>
    <row r="15" spans="1:16" ht="13.5" customHeight="1" x14ac:dyDescent="0.15">
      <c r="A15" s="248"/>
      <c r="B15" s="244"/>
      <c r="C15" s="244"/>
      <c r="D15" s="244"/>
      <c r="E15" s="244"/>
      <c r="F15" s="244"/>
      <c r="G15" s="1133" t="s">
        <v>479</v>
      </c>
      <c r="H15" s="1134"/>
      <c r="I15" s="1134"/>
      <c r="J15" s="1135"/>
      <c r="K15" s="267">
        <v>14700</v>
      </c>
      <c r="L15" s="268">
        <v>4179</v>
      </c>
      <c r="M15" s="269">
        <v>5105</v>
      </c>
      <c r="N15" s="270">
        <v>-18.100000000000001</v>
      </c>
    </row>
    <row r="16" spans="1:16" x14ac:dyDescent="0.15">
      <c r="A16" s="248"/>
      <c r="B16" s="244"/>
      <c r="C16" s="244"/>
      <c r="D16" s="244"/>
      <c r="E16" s="244"/>
      <c r="F16" s="244"/>
      <c r="G16" s="1136" t="s">
        <v>480</v>
      </c>
      <c r="H16" s="1137"/>
      <c r="I16" s="1137"/>
      <c r="J16" s="1138"/>
      <c r="K16" s="268">
        <v>-51956</v>
      </c>
      <c r="L16" s="268">
        <v>-14769</v>
      </c>
      <c r="M16" s="269">
        <v>-20971</v>
      </c>
      <c r="N16" s="270">
        <v>-29.6</v>
      </c>
    </row>
    <row r="17" spans="1:16" x14ac:dyDescent="0.15">
      <c r="A17" s="248"/>
      <c r="B17" s="244"/>
      <c r="C17" s="244"/>
      <c r="D17" s="244"/>
      <c r="E17" s="244"/>
      <c r="F17" s="244"/>
      <c r="G17" s="1136" t="s">
        <v>172</v>
      </c>
      <c r="H17" s="1137"/>
      <c r="I17" s="1137"/>
      <c r="J17" s="1138"/>
      <c r="K17" s="268">
        <v>673151</v>
      </c>
      <c r="L17" s="268">
        <v>191345</v>
      </c>
      <c r="M17" s="269">
        <v>231994</v>
      </c>
      <c r="N17" s="270">
        <v>-17.5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30" t="s">
        <v>485</v>
      </c>
      <c r="H21" s="1131"/>
      <c r="I21" s="1131"/>
      <c r="J21" s="1132"/>
      <c r="K21" s="280">
        <v>16.77</v>
      </c>
      <c r="L21" s="281">
        <v>21.1</v>
      </c>
      <c r="M21" s="282">
        <v>-4.33</v>
      </c>
      <c r="N21" s="249"/>
      <c r="O21" s="283"/>
      <c r="P21" s="279"/>
    </row>
    <row r="22" spans="1:16" s="284" customFormat="1" x14ac:dyDescent="0.15">
      <c r="A22" s="279"/>
      <c r="B22" s="249"/>
      <c r="C22" s="249"/>
      <c r="D22" s="249"/>
      <c r="E22" s="249"/>
      <c r="F22" s="249"/>
      <c r="G22" s="1130" t="s">
        <v>486</v>
      </c>
      <c r="H22" s="1131"/>
      <c r="I22" s="1131"/>
      <c r="J22" s="1132"/>
      <c r="K22" s="285">
        <v>97.2</v>
      </c>
      <c r="L22" s="286">
        <v>95</v>
      </c>
      <c r="M22" s="287">
        <v>2.2000000000000002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9" t="s">
        <v>467</v>
      </c>
      <c r="L30" s="254"/>
      <c r="M30" s="255" t="s">
        <v>468</v>
      </c>
      <c r="N30" s="256"/>
    </row>
    <row r="31" spans="1:16" x14ac:dyDescent="0.15">
      <c r="A31" s="248"/>
      <c r="B31" s="244"/>
      <c r="C31" s="244"/>
      <c r="D31" s="244"/>
      <c r="E31" s="244"/>
      <c r="F31" s="244"/>
      <c r="G31" s="257"/>
      <c r="H31" s="258"/>
      <c r="I31" s="258"/>
      <c r="J31" s="259"/>
      <c r="K31" s="1120"/>
      <c r="L31" s="260" t="s">
        <v>469</v>
      </c>
      <c r="M31" s="261" t="s">
        <v>470</v>
      </c>
      <c r="N31" s="262" t="s">
        <v>471</v>
      </c>
    </row>
    <row r="32" spans="1:16" ht="27" customHeight="1" x14ac:dyDescent="0.15">
      <c r="A32" s="248"/>
      <c r="B32" s="244"/>
      <c r="C32" s="244"/>
      <c r="D32" s="244"/>
      <c r="E32" s="244"/>
      <c r="F32" s="244"/>
      <c r="G32" s="1121" t="s">
        <v>489</v>
      </c>
      <c r="H32" s="1122"/>
      <c r="I32" s="1122"/>
      <c r="J32" s="1123"/>
      <c r="K32" s="294">
        <v>469347</v>
      </c>
      <c r="L32" s="294">
        <v>133413</v>
      </c>
      <c r="M32" s="295">
        <v>144190</v>
      </c>
      <c r="N32" s="296">
        <v>-7.5</v>
      </c>
    </row>
    <row r="33" spans="1:16" ht="13.5" customHeight="1" x14ac:dyDescent="0.15">
      <c r="A33" s="248"/>
      <c r="B33" s="244"/>
      <c r="C33" s="244"/>
      <c r="D33" s="244"/>
      <c r="E33" s="244"/>
      <c r="F33" s="244"/>
      <c r="G33" s="1121" t="s">
        <v>490</v>
      </c>
      <c r="H33" s="1122"/>
      <c r="I33" s="1122"/>
      <c r="J33" s="1123"/>
      <c r="K33" s="294" t="s">
        <v>476</v>
      </c>
      <c r="L33" s="294" t="s">
        <v>476</v>
      </c>
      <c r="M33" s="295" t="s">
        <v>476</v>
      </c>
      <c r="N33" s="296" t="s">
        <v>476</v>
      </c>
    </row>
    <row r="34" spans="1:16" ht="27" customHeight="1" x14ac:dyDescent="0.15">
      <c r="A34" s="248"/>
      <c r="B34" s="244"/>
      <c r="C34" s="244"/>
      <c r="D34" s="244"/>
      <c r="E34" s="244"/>
      <c r="F34" s="244"/>
      <c r="G34" s="1121" t="s">
        <v>491</v>
      </c>
      <c r="H34" s="1122"/>
      <c r="I34" s="1122"/>
      <c r="J34" s="1123"/>
      <c r="K34" s="294" t="s">
        <v>476</v>
      </c>
      <c r="L34" s="294" t="s">
        <v>476</v>
      </c>
      <c r="M34" s="295" t="s">
        <v>476</v>
      </c>
      <c r="N34" s="296" t="s">
        <v>476</v>
      </c>
    </row>
    <row r="35" spans="1:16" ht="27" customHeight="1" x14ac:dyDescent="0.15">
      <c r="A35" s="248"/>
      <c r="B35" s="244"/>
      <c r="C35" s="244"/>
      <c r="D35" s="244"/>
      <c r="E35" s="244"/>
      <c r="F35" s="244"/>
      <c r="G35" s="1121" t="s">
        <v>492</v>
      </c>
      <c r="H35" s="1122"/>
      <c r="I35" s="1122"/>
      <c r="J35" s="1123"/>
      <c r="K35" s="294">
        <v>82733</v>
      </c>
      <c r="L35" s="294">
        <v>23517</v>
      </c>
      <c r="M35" s="295">
        <v>29858</v>
      </c>
      <c r="N35" s="296">
        <v>-21.2</v>
      </c>
    </row>
    <row r="36" spans="1:16" ht="27" customHeight="1" x14ac:dyDescent="0.15">
      <c r="A36" s="248"/>
      <c r="B36" s="244"/>
      <c r="C36" s="244"/>
      <c r="D36" s="244"/>
      <c r="E36" s="244"/>
      <c r="F36" s="244"/>
      <c r="G36" s="1121" t="s">
        <v>493</v>
      </c>
      <c r="H36" s="1122"/>
      <c r="I36" s="1122"/>
      <c r="J36" s="1123"/>
      <c r="K36" s="294">
        <v>16716</v>
      </c>
      <c r="L36" s="294">
        <v>4752</v>
      </c>
      <c r="M36" s="295">
        <v>6079</v>
      </c>
      <c r="N36" s="296">
        <v>-21.8</v>
      </c>
    </row>
    <row r="37" spans="1:16" ht="13.5" customHeight="1" x14ac:dyDescent="0.15">
      <c r="A37" s="248"/>
      <c r="B37" s="244"/>
      <c r="C37" s="244"/>
      <c r="D37" s="244"/>
      <c r="E37" s="244"/>
      <c r="F37" s="244"/>
      <c r="G37" s="1121" t="s">
        <v>494</v>
      </c>
      <c r="H37" s="1122"/>
      <c r="I37" s="1122"/>
      <c r="J37" s="1123"/>
      <c r="K37" s="294">
        <v>38032</v>
      </c>
      <c r="L37" s="294">
        <v>10811</v>
      </c>
      <c r="M37" s="295">
        <v>2554</v>
      </c>
      <c r="N37" s="296">
        <v>323.3</v>
      </c>
    </row>
    <row r="38" spans="1:16" ht="27" customHeight="1" x14ac:dyDescent="0.15">
      <c r="A38" s="248"/>
      <c r="B38" s="244"/>
      <c r="C38" s="244"/>
      <c r="D38" s="244"/>
      <c r="E38" s="244"/>
      <c r="F38" s="244"/>
      <c r="G38" s="1124" t="s">
        <v>495</v>
      </c>
      <c r="H38" s="1125"/>
      <c r="I38" s="1125"/>
      <c r="J38" s="1126"/>
      <c r="K38" s="297" t="s">
        <v>476</v>
      </c>
      <c r="L38" s="297" t="s">
        <v>476</v>
      </c>
      <c r="M38" s="298">
        <v>44</v>
      </c>
      <c r="N38" s="299" t="s">
        <v>476</v>
      </c>
      <c r="O38" s="293"/>
    </row>
    <row r="39" spans="1:16" x14ac:dyDescent="0.15">
      <c r="A39" s="248"/>
      <c r="B39" s="244"/>
      <c r="C39" s="244"/>
      <c r="D39" s="244"/>
      <c r="E39" s="244"/>
      <c r="F39" s="244"/>
      <c r="G39" s="1124" t="s">
        <v>496</v>
      </c>
      <c r="H39" s="1125"/>
      <c r="I39" s="1125"/>
      <c r="J39" s="1126"/>
      <c r="K39" s="300">
        <v>-53323</v>
      </c>
      <c r="L39" s="300">
        <v>-15157</v>
      </c>
      <c r="M39" s="301">
        <v>-7957</v>
      </c>
      <c r="N39" s="302">
        <v>90.5</v>
      </c>
      <c r="O39" s="293"/>
    </row>
    <row r="40" spans="1:16" ht="27" customHeight="1" x14ac:dyDescent="0.15">
      <c r="A40" s="248"/>
      <c r="B40" s="244"/>
      <c r="C40" s="244"/>
      <c r="D40" s="244"/>
      <c r="E40" s="244"/>
      <c r="F40" s="244"/>
      <c r="G40" s="1121" t="s">
        <v>497</v>
      </c>
      <c r="H40" s="1122"/>
      <c r="I40" s="1122"/>
      <c r="J40" s="1123"/>
      <c r="K40" s="300">
        <v>-362662</v>
      </c>
      <c r="L40" s="300">
        <v>-103088</v>
      </c>
      <c r="M40" s="301">
        <v>-129245</v>
      </c>
      <c r="N40" s="302">
        <v>-20.2</v>
      </c>
      <c r="O40" s="293"/>
    </row>
    <row r="41" spans="1:16" x14ac:dyDescent="0.15">
      <c r="A41" s="248"/>
      <c r="B41" s="244"/>
      <c r="C41" s="244"/>
      <c r="D41" s="244"/>
      <c r="E41" s="244"/>
      <c r="F41" s="244"/>
      <c r="G41" s="1127" t="s">
        <v>282</v>
      </c>
      <c r="H41" s="1128"/>
      <c r="I41" s="1128"/>
      <c r="J41" s="1129"/>
      <c r="K41" s="294">
        <v>190843</v>
      </c>
      <c r="L41" s="300">
        <v>54248</v>
      </c>
      <c r="M41" s="301">
        <v>45523</v>
      </c>
      <c r="N41" s="302">
        <v>19.2</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14" t="s">
        <v>467</v>
      </c>
      <c r="J49" s="1116" t="s">
        <v>501</v>
      </c>
      <c r="K49" s="1117"/>
      <c r="L49" s="1117"/>
      <c r="M49" s="1117"/>
      <c r="N49" s="1118"/>
    </row>
    <row r="50" spans="1:14" x14ac:dyDescent="0.15">
      <c r="A50" s="248"/>
      <c r="B50" s="244"/>
      <c r="C50" s="244"/>
      <c r="D50" s="244"/>
      <c r="E50" s="244"/>
      <c r="F50" s="244"/>
      <c r="G50" s="312"/>
      <c r="H50" s="313"/>
      <c r="I50" s="1115"/>
      <c r="J50" s="314" t="s">
        <v>502</v>
      </c>
      <c r="K50" s="315" t="s">
        <v>503</v>
      </c>
      <c r="L50" s="316" t="s">
        <v>504</v>
      </c>
      <c r="M50" s="317" t="s">
        <v>505</v>
      </c>
      <c r="N50" s="318" t="s">
        <v>506</v>
      </c>
    </row>
    <row r="51" spans="1:14" x14ac:dyDescent="0.15">
      <c r="A51" s="248"/>
      <c r="B51" s="244"/>
      <c r="C51" s="244"/>
      <c r="D51" s="244"/>
      <c r="E51" s="244"/>
      <c r="F51" s="244"/>
      <c r="G51" s="310" t="s">
        <v>507</v>
      </c>
      <c r="H51" s="311"/>
      <c r="I51" s="319">
        <v>260364</v>
      </c>
      <c r="J51" s="320">
        <v>68879</v>
      </c>
      <c r="K51" s="321">
        <v>-25.4</v>
      </c>
      <c r="L51" s="322">
        <v>334234</v>
      </c>
      <c r="M51" s="323">
        <v>27.2</v>
      </c>
      <c r="N51" s="324">
        <v>-52.6</v>
      </c>
    </row>
    <row r="52" spans="1:14" x14ac:dyDescent="0.15">
      <c r="A52" s="248"/>
      <c r="B52" s="244"/>
      <c r="C52" s="244"/>
      <c r="D52" s="244"/>
      <c r="E52" s="244"/>
      <c r="F52" s="244"/>
      <c r="G52" s="325"/>
      <c r="H52" s="326" t="s">
        <v>508</v>
      </c>
      <c r="I52" s="327">
        <v>150991</v>
      </c>
      <c r="J52" s="328">
        <v>39945</v>
      </c>
      <c r="K52" s="329">
        <v>-49.4</v>
      </c>
      <c r="L52" s="330">
        <v>135366</v>
      </c>
      <c r="M52" s="331">
        <v>-8.1999999999999993</v>
      </c>
      <c r="N52" s="332">
        <v>-41.2</v>
      </c>
    </row>
    <row r="53" spans="1:14" x14ac:dyDescent="0.15">
      <c r="A53" s="248"/>
      <c r="B53" s="244"/>
      <c r="C53" s="244"/>
      <c r="D53" s="244"/>
      <c r="E53" s="244"/>
      <c r="F53" s="244"/>
      <c r="G53" s="310" t="s">
        <v>509</v>
      </c>
      <c r="H53" s="311"/>
      <c r="I53" s="319">
        <v>593049</v>
      </c>
      <c r="J53" s="320">
        <v>159336</v>
      </c>
      <c r="K53" s="321">
        <v>131.30000000000001</v>
      </c>
      <c r="L53" s="322">
        <v>216155</v>
      </c>
      <c r="M53" s="323">
        <v>-35.299999999999997</v>
      </c>
      <c r="N53" s="324">
        <v>166.6</v>
      </c>
    </row>
    <row r="54" spans="1:14" x14ac:dyDescent="0.15">
      <c r="A54" s="248"/>
      <c r="B54" s="244"/>
      <c r="C54" s="244"/>
      <c r="D54" s="244"/>
      <c r="E54" s="244"/>
      <c r="F54" s="244"/>
      <c r="G54" s="325"/>
      <c r="H54" s="326" t="s">
        <v>508</v>
      </c>
      <c r="I54" s="327">
        <v>103791</v>
      </c>
      <c r="J54" s="328">
        <v>27886</v>
      </c>
      <c r="K54" s="329">
        <v>-30.2</v>
      </c>
      <c r="L54" s="330">
        <v>108827</v>
      </c>
      <c r="M54" s="331">
        <v>-19.600000000000001</v>
      </c>
      <c r="N54" s="332">
        <v>-10.6</v>
      </c>
    </row>
    <row r="55" spans="1:14" x14ac:dyDescent="0.15">
      <c r="A55" s="248"/>
      <c r="B55" s="244"/>
      <c r="C55" s="244"/>
      <c r="D55" s="244"/>
      <c r="E55" s="244"/>
      <c r="F55" s="244"/>
      <c r="G55" s="310" t="s">
        <v>510</v>
      </c>
      <c r="H55" s="311"/>
      <c r="I55" s="319">
        <v>515573</v>
      </c>
      <c r="J55" s="320">
        <v>140330</v>
      </c>
      <c r="K55" s="321">
        <v>-11.9</v>
      </c>
      <c r="L55" s="322">
        <v>228305</v>
      </c>
      <c r="M55" s="323">
        <v>5.6</v>
      </c>
      <c r="N55" s="324">
        <v>-17.5</v>
      </c>
    </row>
    <row r="56" spans="1:14" x14ac:dyDescent="0.15">
      <c r="A56" s="248"/>
      <c r="B56" s="244"/>
      <c r="C56" s="244"/>
      <c r="D56" s="244"/>
      <c r="E56" s="244"/>
      <c r="F56" s="244"/>
      <c r="G56" s="325"/>
      <c r="H56" s="326" t="s">
        <v>508</v>
      </c>
      <c r="I56" s="327">
        <v>113762</v>
      </c>
      <c r="J56" s="328">
        <v>30964</v>
      </c>
      <c r="K56" s="329">
        <v>11</v>
      </c>
      <c r="L56" s="330">
        <v>86611</v>
      </c>
      <c r="M56" s="331">
        <v>-20.399999999999999</v>
      </c>
      <c r="N56" s="332">
        <v>31.4</v>
      </c>
    </row>
    <row r="57" spans="1:14" x14ac:dyDescent="0.15">
      <c r="A57" s="248"/>
      <c r="B57" s="244"/>
      <c r="C57" s="244"/>
      <c r="D57" s="244"/>
      <c r="E57" s="244"/>
      <c r="F57" s="244"/>
      <c r="G57" s="310" t="s">
        <v>511</v>
      </c>
      <c r="H57" s="311"/>
      <c r="I57" s="319">
        <v>204788</v>
      </c>
      <c r="J57" s="320">
        <v>56965</v>
      </c>
      <c r="K57" s="321">
        <v>-59.4</v>
      </c>
      <c r="L57" s="322">
        <v>316331</v>
      </c>
      <c r="M57" s="323">
        <v>38.6</v>
      </c>
      <c r="N57" s="324">
        <v>-98</v>
      </c>
    </row>
    <row r="58" spans="1:14" x14ac:dyDescent="0.15">
      <c r="A58" s="248"/>
      <c r="B58" s="244"/>
      <c r="C58" s="244"/>
      <c r="D58" s="244"/>
      <c r="E58" s="244"/>
      <c r="F58" s="244"/>
      <c r="G58" s="325"/>
      <c r="H58" s="326" t="s">
        <v>508</v>
      </c>
      <c r="I58" s="327">
        <v>94525</v>
      </c>
      <c r="J58" s="328">
        <v>26293</v>
      </c>
      <c r="K58" s="329">
        <v>-15.1</v>
      </c>
      <c r="L58" s="330">
        <v>106387</v>
      </c>
      <c r="M58" s="331">
        <v>22.8</v>
      </c>
      <c r="N58" s="332">
        <v>-37.9</v>
      </c>
    </row>
    <row r="59" spans="1:14" x14ac:dyDescent="0.15">
      <c r="A59" s="248"/>
      <c r="B59" s="244"/>
      <c r="C59" s="244"/>
      <c r="D59" s="244"/>
      <c r="E59" s="244"/>
      <c r="F59" s="244"/>
      <c r="G59" s="310" t="s">
        <v>512</v>
      </c>
      <c r="H59" s="311"/>
      <c r="I59" s="319">
        <v>713671</v>
      </c>
      <c r="J59" s="320">
        <v>202863</v>
      </c>
      <c r="K59" s="321">
        <v>256.10000000000002</v>
      </c>
      <c r="L59" s="322">
        <v>333013</v>
      </c>
      <c r="M59" s="323">
        <v>5.3</v>
      </c>
      <c r="N59" s="324">
        <v>250.8</v>
      </c>
    </row>
    <row r="60" spans="1:14" x14ac:dyDescent="0.15">
      <c r="A60" s="248"/>
      <c r="B60" s="244"/>
      <c r="C60" s="244"/>
      <c r="D60" s="244"/>
      <c r="E60" s="244"/>
      <c r="F60" s="244"/>
      <c r="G60" s="325"/>
      <c r="H60" s="326" t="s">
        <v>508</v>
      </c>
      <c r="I60" s="333">
        <v>104257</v>
      </c>
      <c r="J60" s="328">
        <v>29635</v>
      </c>
      <c r="K60" s="329">
        <v>12.7</v>
      </c>
      <c r="L60" s="330">
        <v>126732</v>
      </c>
      <c r="M60" s="331">
        <v>19.100000000000001</v>
      </c>
      <c r="N60" s="332">
        <v>-6.4</v>
      </c>
    </row>
    <row r="61" spans="1:14" x14ac:dyDescent="0.15">
      <c r="A61" s="248"/>
      <c r="B61" s="244"/>
      <c r="C61" s="244"/>
      <c r="D61" s="244"/>
      <c r="E61" s="244"/>
      <c r="F61" s="244"/>
      <c r="G61" s="310" t="s">
        <v>513</v>
      </c>
      <c r="H61" s="334"/>
      <c r="I61" s="335">
        <v>457489</v>
      </c>
      <c r="J61" s="336">
        <v>125675</v>
      </c>
      <c r="K61" s="337">
        <v>58.1</v>
      </c>
      <c r="L61" s="338">
        <v>285608</v>
      </c>
      <c r="M61" s="339">
        <v>8.3000000000000007</v>
      </c>
      <c r="N61" s="324">
        <v>49.8</v>
      </c>
    </row>
    <row r="62" spans="1:14" x14ac:dyDescent="0.15">
      <c r="A62" s="248"/>
      <c r="B62" s="244"/>
      <c r="C62" s="244"/>
      <c r="D62" s="244"/>
      <c r="E62" s="244"/>
      <c r="F62" s="244"/>
      <c r="G62" s="325"/>
      <c r="H62" s="326" t="s">
        <v>508</v>
      </c>
      <c r="I62" s="327">
        <v>113465</v>
      </c>
      <c r="J62" s="328">
        <v>30945</v>
      </c>
      <c r="K62" s="329">
        <v>-14.2</v>
      </c>
      <c r="L62" s="330">
        <v>112785</v>
      </c>
      <c r="M62" s="331">
        <v>-1.3</v>
      </c>
      <c r="N62" s="332">
        <v>-12.9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9" t="s">
        <v>3</v>
      </c>
      <c r="D47" s="1139"/>
      <c r="E47" s="1140"/>
      <c r="F47" s="11">
        <v>21.8</v>
      </c>
      <c r="G47" s="12">
        <v>28.07</v>
      </c>
      <c r="H47" s="12">
        <v>32.22</v>
      </c>
      <c r="I47" s="12">
        <v>31.83</v>
      </c>
      <c r="J47" s="13">
        <v>32.72</v>
      </c>
    </row>
    <row r="48" spans="2:10" ht="57.75" customHeight="1" x14ac:dyDescent="0.15">
      <c r="B48" s="14"/>
      <c r="C48" s="1141" t="s">
        <v>4</v>
      </c>
      <c r="D48" s="1141"/>
      <c r="E48" s="1142"/>
      <c r="F48" s="15">
        <v>0.84</v>
      </c>
      <c r="G48" s="16">
        <v>1.05</v>
      </c>
      <c r="H48" s="16">
        <v>1.1100000000000001</v>
      </c>
      <c r="I48" s="16">
        <v>0.79</v>
      </c>
      <c r="J48" s="17">
        <v>1.44</v>
      </c>
    </row>
    <row r="49" spans="2:10" ht="57.75" customHeight="1" thickBot="1" x14ac:dyDescent="0.2">
      <c r="B49" s="18"/>
      <c r="C49" s="1143" t="s">
        <v>5</v>
      </c>
      <c r="D49" s="1143"/>
      <c r="E49" s="1144"/>
      <c r="F49" s="19">
        <v>9.89</v>
      </c>
      <c r="G49" s="20">
        <v>8.19</v>
      </c>
      <c r="H49" s="20">
        <v>4.66</v>
      </c>
      <c r="I49" s="20">
        <v>3.51</v>
      </c>
      <c r="J49" s="21">
        <v>0.63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1" t="s">
        <v>520</v>
      </c>
      <c r="D34" s="1151"/>
      <c r="E34" s="1152"/>
      <c r="F34" s="32">
        <v>0.83</v>
      </c>
      <c r="G34" s="33">
        <v>1.05</v>
      </c>
      <c r="H34" s="33">
        <v>1.1100000000000001</v>
      </c>
      <c r="I34" s="33">
        <v>0.79</v>
      </c>
      <c r="J34" s="34">
        <v>1.43</v>
      </c>
      <c r="K34" s="22"/>
      <c r="L34" s="22"/>
      <c r="M34" s="22"/>
      <c r="N34" s="22"/>
      <c r="O34" s="22"/>
      <c r="P34" s="22"/>
    </row>
    <row r="35" spans="1:16" ht="39" customHeight="1" x14ac:dyDescent="0.15">
      <c r="A35" s="22"/>
      <c r="B35" s="35"/>
      <c r="C35" s="1145" t="s">
        <v>521</v>
      </c>
      <c r="D35" s="1146"/>
      <c r="E35" s="1147"/>
      <c r="F35" s="36">
        <v>0.05</v>
      </c>
      <c r="G35" s="37">
        <v>0.2</v>
      </c>
      <c r="H35" s="37">
        <v>0.04</v>
      </c>
      <c r="I35" s="37">
        <v>0.03</v>
      </c>
      <c r="J35" s="38">
        <v>0.03</v>
      </c>
      <c r="K35" s="22"/>
      <c r="L35" s="22"/>
      <c r="M35" s="22"/>
      <c r="N35" s="22"/>
      <c r="O35" s="22"/>
      <c r="P35" s="22"/>
    </row>
    <row r="36" spans="1:16" ht="39" customHeight="1" x14ac:dyDescent="0.15">
      <c r="A36" s="22"/>
      <c r="B36" s="35"/>
      <c r="C36" s="1145" t="s">
        <v>522</v>
      </c>
      <c r="D36" s="1146"/>
      <c r="E36" s="1147"/>
      <c r="F36" s="36">
        <v>0.13</v>
      </c>
      <c r="G36" s="37">
        <v>0.04</v>
      </c>
      <c r="H36" s="37">
        <v>0.14000000000000001</v>
      </c>
      <c r="I36" s="37">
        <v>0.15</v>
      </c>
      <c r="J36" s="38">
        <v>0.02</v>
      </c>
      <c r="K36" s="22"/>
      <c r="L36" s="22"/>
      <c r="M36" s="22"/>
      <c r="N36" s="22"/>
      <c r="O36" s="22"/>
      <c r="P36" s="22"/>
    </row>
    <row r="37" spans="1:16" ht="39" customHeight="1" x14ac:dyDescent="0.15">
      <c r="A37" s="22"/>
      <c r="B37" s="35"/>
      <c r="C37" s="1145" t="s">
        <v>523</v>
      </c>
      <c r="D37" s="1146"/>
      <c r="E37" s="1147"/>
      <c r="F37" s="36">
        <v>0.02</v>
      </c>
      <c r="G37" s="37">
        <v>0.01</v>
      </c>
      <c r="H37" s="37">
        <v>0.01</v>
      </c>
      <c r="I37" s="37">
        <v>0</v>
      </c>
      <c r="J37" s="38">
        <v>0</v>
      </c>
      <c r="K37" s="22"/>
      <c r="L37" s="22"/>
      <c r="M37" s="22"/>
      <c r="N37" s="22"/>
      <c r="O37" s="22"/>
      <c r="P37" s="22"/>
    </row>
    <row r="38" spans="1:16" ht="39" customHeight="1" x14ac:dyDescent="0.15">
      <c r="A38" s="22"/>
      <c r="B38" s="35"/>
      <c r="C38" s="1145"/>
      <c r="D38" s="1146"/>
      <c r="E38" s="1147"/>
      <c r="F38" s="36"/>
      <c r="G38" s="37"/>
      <c r="H38" s="37"/>
      <c r="I38" s="37"/>
      <c r="J38" s="38"/>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524</v>
      </c>
      <c r="D42" s="1146"/>
      <c r="E42" s="1147"/>
      <c r="F42" s="36" t="s">
        <v>476</v>
      </c>
      <c r="G42" s="37" t="s">
        <v>476</v>
      </c>
      <c r="H42" s="37" t="s">
        <v>476</v>
      </c>
      <c r="I42" s="37" t="s">
        <v>476</v>
      </c>
      <c r="J42" s="38" t="s">
        <v>476</v>
      </c>
      <c r="K42" s="22"/>
      <c r="L42" s="22"/>
      <c r="M42" s="22"/>
      <c r="N42" s="22"/>
      <c r="O42" s="22"/>
      <c r="P42" s="22"/>
    </row>
    <row r="43" spans="1:16" ht="39" customHeight="1" thickBot="1" x14ac:dyDescent="0.2">
      <c r="A43" s="22"/>
      <c r="B43" s="40"/>
      <c r="C43" s="1148" t="s">
        <v>525</v>
      </c>
      <c r="D43" s="1149"/>
      <c r="E43" s="1150"/>
      <c r="F43" s="41">
        <v>0</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667</v>
      </c>
      <c r="L45" s="60">
        <v>644</v>
      </c>
      <c r="M45" s="60">
        <v>496</v>
      </c>
      <c r="N45" s="60">
        <v>492</v>
      </c>
      <c r="O45" s="61">
        <v>469</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x14ac:dyDescent="0.15">
      <c r="A48" s="48"/>
      <c r="B48" s="1163"/>
      <c r="C48" s="1164"/>
      <c r="D48" s="62"/>
      <c r="E48" s="1155" t="s">
        <v>15</v>
      </c>
      <c r="F48" s="1155"/>
      <c r="G48" s="1155"/>
      <c r="H48" s="1155"/>
      <c r="I48" s="1155"/>
      <c r="J48" s="1156"/>
      <c r="K48" s="63">
        <v>48</v>
      </c>
      <c r="L48" s="64">
        <v>71</v>
      </c>
      <c r="M48" s="64">
        <v>62</v>
      </c>
      <c r="N48" s="64">
        <v>67</v>
      </c>
      <c r="O48" s="65">
        <v>83</v>
      </c>
      <c r="P48" s="48"/>
      <c r="Q48" s="48"/>
      <c r="R48" s="48"/>
      <c r="S48" s="48"/>
      <c r="T48" s="48"/>
      <c r="U48" s="48"/>
    </row>
    <row r="49" spans="1:21" ht="30.75" customHeight="1" x14ac:dyDescent="0.15">
      <c r="A49" s="48"/>
      <c r="B49" s="1163"/>
      <c r="C49" s="1164"/>
      <c r="D49" s="62"/>
      <c r="E49" s="1155" t="s">
        <v>16</v>
      </c>
      <c r="F49" s="1155"/>
      <c r="G49" s="1155"/>
      <c r="H49" s="1155"/>
      <c r="I49" s="1155"/>
      <c r="J49" s="1156"/>
      <c r="K49" s="63">
        <v>17</v>
      </c>
      <c r="L49" s="64">
        <v>16</v>
      </c>
      <c r="M49" s="64">
        <v>17</v>
      </c>
      <c r="N49" s="64">
        <v>17</v>
      </c>
      <c r="O49" s="65">
        <v>17</v>
      </c>
      <c r="P49" s="48"/>
      <c r="Q49" s="48"/>
      <c r="R49" s="48"/>
      <c r="S49" s="48"/>
      <c r="T49" s="48"/>
      <c r="U49" s="48"/>
    </row>
    <row r="50" spans="1:21" ht="30.75" customHeight="1" x14ac:dyDescent="0.15">
      <c r="A50" s="48"/>
      <c r="B50" s="1163"/>
      <c r="C50" s="1164"/>
      <c r="D50" s="62"/>
      <c r="E50" s="1155" t="s">
        <v>17</v>
      </c>
      <c r="F50" s="1155"/>
      <c r="G50" s="1155"/>
      <c r="H50" s="1155"/>
      <c r="I50" s="1155"/>
      <c r="J50" s="1156"/>
      <c r="K50" s="63">
        <v>37</v>
      </c>
      <c r="L50" s="64">
        <v>37</v>
      </c>
      <c r="M50" s="64">
        <v>39</v>
      </c>
      <c r="N50" s="64">
        <v>38</v>
      </c>
      <c r="O50" s="65">
        <v>38</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457</v>
      </c>
      <c r="L52" s="64">
        <v>451</v>
      </c>
      <c r="M52" s="64">
        <v>370</v>
      </c>
      <c r="N52" s="64">
        <v>400</v>
      </c>
      <c r="O52" s="65">
        <v>416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312</v>
      </c>
      <c r="L53" s="69">
        <v>317</v>
      </c>
      <c r="M53" s="69">
        <v>244</v>
      </c>
      <c r="N53" s="69">
        <v>214</v>
      </c>
      <c r="O53" s="70">
        <v>191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2016-04-21T06:38:06Z</cp:lastPrinted>
  <dcterms:created xsi:type="dcterms:W3CDTF">2016-02-15T00:22:39Z</dcterms:created>
  <dcterms:modified xsi:type="dcterms:W3CDTF">2016-04-21T06:42:24Z</dcterms:modified>
  <cp:category/>
</cp:coreProperties>
</file>