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NAS\Share01\12_建設課\水道係\06 調査及び周知関係（後志総合振興局）\R6年度\R7.1.24【130（木）〆依頼】公営企業に係る経営比較分析表（令和5年度決算）の分析等について\回答\"/>
    </mc:Choice>
  </mc:AlternateContent>
  <xr:revisionPtr revIDLastSave="0" documentId="13_ncr:1_{55860FBD-24CC-4D53-AB79-B354DB730DEE}" xr6:coauthVersionLast="47" xr6:coauthVersionMax="47" xr10:uidLastSave="{00000000-0000-0000-0000-000000000000}"/>
  <workbookProtection workbookAlgorithmName="SHA-512" workbookHashValue="L9IBtPgI083ZhZnin3QlYuA5R9ZX/PPZmllzn4jWooqDv95Q6uMMGevZrVIP9YP1xuL8zxoV0m+3ZeCWl/AngQ==" workbookSaltValue="PA4eND9xC6Ba5lb1yXX8VA=="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BB10" i="4"/>
  <c r="AT10" i="4"/>
  <c r="AL10" i="4"/>
  <c r="P10" i="4"/>
  <c r="I10" i="4"/>
  <c r="BB8" i="4"/>
  <c r="AT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<sst xmlns="http://schemas.openxmlformats.org/spreadsheetml/2006/main" count="233" uniqueCount="117">
  <si>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</si>
  <si>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</si>
  <si>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</si>
  <si>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</si>
  <si>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</si>
  <si>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</si>
  <si>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</si>
  <si>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</si>
  <si>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</si>
  <si>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</si>
  <si>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</si>
  <si>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</si>
  <si>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</si>
  <si>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</si>
  <si>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</si>
  <si>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</si>
  <si>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</si>
  <si>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</si>
  <si>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</si>
  <si>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</si>
  <si>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</si>
  <si>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</si>
  <si>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</si>
  <si>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</si>
  <si>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</si>
  <si>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</si>
  <si>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</si>
  <si>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</si>
  <si>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</si>
  <si>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</si>
  <si>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</si>
  <si>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</si>
  <si>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</si>
  <si>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</si>
  <si>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</si>
  <si>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</si>
  <si>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</si>
  <si>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</si>
  <si>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</si>
  <si>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</si>
  <si>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</si>
  <si>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</si>
  <si>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</si>
  <si>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</si>
  <si>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</si>
  <si>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</si>
  <si>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</si>
  <si>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</si>
  <si>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</si>
  <si>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</si>
  <si>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</si>
  <si>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</si>
  <si>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</si>
  <si>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</si>
  <si>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</si>
  <si>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</si>
  <si>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</si>
  <si>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</si>
  <si>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</si>
  <si>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</si>
  <si>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</si>
  <si>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</si>
  <si>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</si>
  <si>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</si>
  <si>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</si>
  <si>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</si>
  <si>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</si>
  <si>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</si>
  <si>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</si>
  <si>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</si>
  <si>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</si>
  <si>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</si>
  <si>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</si>
  <si>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</si>
  <si>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</si>
  <si>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</si>
  <si>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</si>
  <si>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</si>
  <si>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</si>
  <si>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</si>
  <si>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</si>
  <si>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</si>
  <si>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</si>
  <si>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</si>
  <si>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</si>
  <si>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</si>
  <si>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</si>
  <si>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</si>
  <si>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</si>
  <si>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</si>
  <si>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</si>
  <si>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</si>
  <si>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</si>
  <si>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</si>
  <si>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</si>
  <si>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</si>
  <si>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仁木町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</si>
  <si>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</si>
  <si>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</si>
  <si>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</si>
  <si>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</si>
  <si>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</si>
  <si>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</si>
  <si>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</si>
  <si>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</si>
  <si>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</si>
  <si>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</si>
  <si>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</si>
  <si>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</si>
  <si>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</si>
  <si>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</si>
  <si>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</si>
  <si>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</si>
  <si>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</si>
  <si>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仁木町の水道事業について、水道未普及地域を解消し、地域の公衆衛生の更なる向上を目指すと共に簡易水道施設の統合を行い、効率的な水道経営の実現を図るため、平成１４年度～平成２９年度まで、水道事業「施設の整備」を実施し、平成３０年度～令和４年度までは、水道事業「老朽管の更新工事等」を実施しました。令和５年度においては、「施設の整備」の実施がなく地方債償還額が減少傾向であり、収益的収支比率が平均値より高くなっております。また、企業債残高対給水収益比率と給水原価は、平均値よりも高い状態であり、料金回収率は、平均値より低い状態であるため、水道料金収入だけでは賄えなく一般会計繰入金等の収益を以って水道経営しております。今後の経営状況については、耐用年数を経過する施設・設備等の更新を計画的に進めるとともに、維持管理経費等の削減に努めていきます。
　施設利用率については、効率よく適正規模に利用しております。有収率については、平成２６年度から実施している老朽管の更新工事等により、有収率も平均値より高くなっておりますが、引き続き、配水管からの漏水を減少させるため、計画的な漏水調査等を実施し漏水量の削減に努めていきます。</t>
    <rPh sb="5" eb="7">
      <t>スイドウ</t>
    </rPh>
    <rPh sb="7" eb="9">
      <t>ジギョウ</t>
    </rPh>
    <rPh sb="68" eb="70">
      <t>ジツゲン</t>
    </rPh>
    <rPh sb="71" eb="72">
      <t>ハカ</t>
    </rPh>
    <rPh sb="76" eb="78">
      <t>ヘイセイ</t>
    </rPh>
    <rPh sb="80" eb="82">
      <t>ネンド</t>
    </rPh>
    <rPh sb="97" eb="99">
      <t>シセツ</t>
    </rPh>
    <rPh sb="100" eb="102">
      <t>セイビ</t>
    </rPh>
    <rPh sb="104" eb="106">
      <t>ジッシ</t>
    </rPh>
    <rPh sb="108" eb="110">
      <t>ヘイセイ</t>
    </rPh>
    <rPh sb="112" eb="114">
      <t>ネンド</t>
    </rPh>
    <rPh sb="115" eb="117">
      <t>レイワ</t>
    </rPh>
    <rPh sb="118" eb="120">
      <t>ネンド</t>
    </rPh>
    <rPh sb="124" eb="126">
      <t>スイドウ</t>
    </rPh>
    <rPh sb="126" eb="128">
      <t>ジギョウ</t>
    </rPh>
    <rPh sb="129" eb="132">
      <t>ロウキュウカン</t>
    </rPh>
    <rPh sb="133" eb="135">
      <t>コウシン</t>
    </rPh>
    <rPh sb="135" eb="138">
      <t>コウジトウ</t>
    </rPh>
    <rPh sb="140" eb="142">
      <t>ジッシ</t>
    </rPh>
    <rPh sb="147" eb="149">
      <t>レイワ</t>
    </rPh>
    <rPh sb="150" eb="152">
      <t>ネンド</t>
    </rPh>
    <rPh sb="159" eb="161">
      <t>シセツ</t>
    </rPh>
    <rPh sb="162" eb="164">
      <t>セイビ</t>
    </rPh>
    <rPh sb="166" eb="168">
      <t>ジッシ</t>
    </rPh>
    <rPh sb="176" eb="177">
      <t>ガク</t>
    </rPh>
    <rPh sb="178" eb="180">
      <t>ゲンショウ</t>
    </rPh>
    <rPh sb="180" eb="182">
      <t>ケイコウ</t>
    </rPh>
    <rPh sb="186" eb="188">
      <t>シュウエキ</t>
    </rPh>
    <rPh sb="188" eb="189">
      <t>テキ</t>
    </rPh>
    <rPh sb="189" eb="191">
      <t>シュウシ</t>
    </rPh>
    <rPh sb="191" eb="193">
      <t>ヒリツ</t>
    </rPh>
    <rPh sb="194" eb="197">
      <t>ヘイキンチ</t>
    </rPh>
    <rPh sb="199" eb="200">
      <t>タカ</t>
    </rPh>
    <rPh sb="212" eb="214">
      <t>キギョウ</t>
    </rPh>
    <rPh sb="214" eb="215">
      <t>サイ</t>
    </rPh>
    <rPh sb="215" eb="217">
      <t>ザンダカ</t>
    </rPh>
    <rPh sb="217" eb="218">
      <t>タイ</t>
    </rPh>
    <rPh sb="218" eb="220">
      <t>キュウスイ</t>
    </rPh>
    <rPh sb="220" eb="222">
      <t>シュウエキ</t>
    </rPh>
    <rPh sb="222" eb="224">
      <t>ヒリツ</t>
    </rPh>
    <rPh sb="225" eb="227">
      <t>キュウスイ</t>
    </rPh>
    <rPh sb="227" eb="229">
      <t>ゲンカ</t>
    </rPh>
    <rPh sb="231" eb="234">
      <t>ヘイキンチ</t>
    </rPh>
    <rPh sb="237" eb="238">
      <t>タカ</t>
    </rPh>
    <rPh sb="239" eb="241">
      <t>ジョウタイ</t>
    </rPh>
    <rPh sb="245" eb="247">
      <t>リョウキン</t>
    </rPh>
    <rPh sb="247" eb="250">
      <t>カイシュウリツ</t>
    </rPh>
    <rPh sb="252" eb="255">
      <t>ヘイキンチ</t>
    </rPh>
    <rPh sb="257" eb="258">
      <t>ヒク</t>
    </rPh>
    <rPh sb="259" eb="261">
      <t>ジョウタイ</t>
    </rPh>
    <rPh sb="267" eb="269">
      <t>スイドウ</t>
    </rPh>
    <rPh sb="269" eb="271">
      <t>リョウキン</t>
    </rPh>
    <rPh sb="271" eb="273">
      <t>シュウニュウ</t>
    </rPh>
    <rPh sb="277" eb="278">
      <t>マカナ</t>
    </rPh>
    <rPh sb="281" eb="283">
      <t>イッパン</t>
    </rPh>
    <rPh sb="283" eb="285">
      <t>カイケイ</t>
    </rPh>
    <rPh sb="285" eb="287">
      <t>クリイレ</t>
    </rPh>
    <rPh sb="287" eb="288">
      <t>キン</t>
    </rPh>
    <rPh sb="288" eb="289">
      <t>トウ</t>
    </rPh>
    <rPh sb="290" eb="292">
      <t>シュウエキ</t>
    </rPh>
    <rPh sb="293" eb="294">
      <t>モ</t>
    </rPh>
    <rPh sb="296" eb="298">
      <t>スイドウ</t>
    </rPh>
    <rPh sb="298" eb="300">
      <t>ケイエイ</t>
    </rPh>
    <rPh sb="307" eb="309">
      <t>コンゴ</t>
    </rPh>
    <rPh sb="310" eb="312">
      <t>ケイエイ</t>
    </rPh>
    <rPh sb="312" eb="314">
      <t>ジョウキョウ</t>
    </rPh>
    <rPh sb="320" eb="322">
      <t>タイヨウ</t>
    </rPh>
    <rPh sb="322" eb="324">
      <t>ネンスウ</t>
    </rPh>
    <rPh sb="325" eb="327">
      <t>ケイカ</t>
    </rPh>
    <rPh sb="329" eb="331">
      <t>シセツ</t>
    </rPh>
    <rPh sb="332" eb="334">
      <t>セツビ</t>
    </rPh>
    <rPh sb="334" eb="335">
      <t>トウ</t>
    </rPh>
    <rPh sb="336" eb="338">
      <t>コウシン</t>
    </rPh>
    <rPh sb="339" eb="342">
      <t>ケイカクテキ</t>
    </rPh>
    <rPh sb="343" eb="344">
      <t>スス</t>
    </rPh>
    <rPh sb="351" eb="353">
      <t>イジ</t>
    </rPh>
    <rPh sb="353" eb="355">
      <t>カンリ</t>
    </rPh>
    <rPh sb="355" eb="357">
      <t>ケイヒ</t>
    </rPh>
    <rPh sb="357" eb="358">
      <t>トウ</t>
    </rPh>
    <rPh sb="359" eb="361">
      <t>サクゲン</t>
    </rPh>
    <rPh sb="362" eb="363">
      <t>ツト</t>
    </rPh>
    <rPh sb="372" eb="374">
      <t>シセツ</t>
    </rPh>
    <rPh sb="374" eb="377">
      <t>リヨウリツ</t>
    </rPh>
    <rPh sb="383" eb="385">
      <t>コウリツ</t>
    </rPh>
    <rPh sb="387" eb="389">
      <t>テキセイ</t>
    </rPh>
    <rPh sb="389" eb="391">
      <t>キボ</t>
    </rPh>
    <rPh sb="392" eb="394">
      <t>リヨウ</t>
    </rPh>
    <rPh sb="401" eb="402">
      <t>ユウ</t>
    </rPh>
    <rPh sb="402" eb="403">
      <t>シュウ</t>
    </rPh>
    <rPh sb="403" eb="404">
      <t>リツ</t>
    </rPh>
    <rPh sb="410" eb="412">
      <t>ヘイセイ</t>
    </rPh>
    <rPh sb="414" eb="416">
      <t>ネンド</t>
    </rPh>
    <rPh sb="418" eb="420">
      <t>ジッシ</t>
    </rPh>
    <rPh sb="424" eb="426">
      <t>ロウキュウ</t>
    </rPh>
    <rPh sb="426" eb="427">
      <t>カン</t>
    </rPh>
    <rPh sb="428" eb="430">
      <t>コウシン</t>
    </rPh>
    <rPh sb="430" eb="432">
      <t>コウジ</t>
    </rPh>
    <rPh sb="432" eb="433">
      <t>トウ</t>
    </rPh>
    <rPh sb="437" eb="438">
      <t>ユウ</t>
    </rPh>
    <rPh sb="438" eb="439">
      <t>シュウ</t>
    </rPh>
    <rPh sb="439" eb="440">
      <t>リツ</t>
    </rPh>
    <rPh sb="441" eb="444">
      <t>ヘイキンチ</t>
    </rPh>
    <rPh sb="446" eb="447">
      <t>タカ</t>
    </rPh>
    <rPh sb="457" eb="458">
      <t>ヒ</t>
    </rPh>
    <rPh sb="459" eb="460">
      <t>ツヅ</t>
    </rPh>
    <rPh sb="462" eb="464">
      <t>ハイスイ</t>
    </rPh>
    <rPh sb="464" eb="465">
      <t>カン</t>
    </rPh>
    <rPh sb="468" eb="470">
      <t>ロウスイ</t>
    </rPh>
    <rPh sb="471" eb="473">
      <t>ゲンショウ</t>
    </rPh>
    <rPh sb="479" eb="481">
      <t>ケイカク</t>
    </rPh>
    <rPh sb="481" eb="482">
      <t>テキ</t>
    </rPh>
    <rPh sb="483" eb="485">
      <t>ロウスイ</t>
    </rPh>
    <rPh sb="485" eb="487">
      <t>チョウサ</t>
    </rPh>
    <rPh sb="487" eb="488">
      <t>トウ</t>
    </rPh>
    <rPh sb="489" eb="491">
      <t>ジッシ</t>
    </rPh>
    <rPh sb="492" eb="494">
      <t>ロウスイ</t>
    </rPh>
    <rPh sb="494" eb="495">
      <t>リョウ</t>
    </rPh>
    <rPh sb="496" eb="498">
      <t>サクゲン</t>
    </rPh>
    <rPh sb="499" eb="500">
      <t>ツト</t>
    </rPh>
    <phoneticPr fontId="17"/>
  </si>
  <si>
    <t>　平成１４年度～平成２９年度にて実施した水道事業「水道施設の新築等・老朽管の更新」と平成３０年度～令和４年度までに実施した水道事業「老朽管の更新工事等」を実施したことにより配水管の漏水量等が減少し、維持管理費の削減となりました。今後については、計画的な老朽管の更新や漏水調査等を実施し漏水量の削減に努めていきます。さらに、老朽による配水管の突発的な漏水事故がなくなることで断水するリスクが減り、安心・安全・安定的な水道運営を実現していきます。</t>
    <rPh sb="1" eb="3">
      <t>ヘイセイ</t>
    </rPh>
    <rPh sb="5" eb="7">
      <t>ネンド</t>
    </rPh>
    <rPh sb="8" eb="10">
      <t>ヘイセイ</t>
    </rPh>
    <rPh sb="12" eb="14">
      <t>ネンド</t>
    </rPh>
    <rPh sb="16" eb="18">
      <t>ジッシ</t>
    </rPh>
    <rPh sb="20" eb="22">
      <t>スイドウ</t>
    </rPh>
    <rPh sb="22" eb="24">
      <t>ジギョウ</t>
    </rPh>
    <rPh sb="25" eb="27">
      <t>スイドウ</t>
    </rPh>
    <rPh sb="27" eb="29">
      <t>シセツ</t>
    </rPh>
    <rPh sb="30" eb="32">
      <t>シンチク</t>
    </rPh>
    <rPh sb="32" eb="33">
      <t>トウ</t>
    </rPh>
    <rPh sb="57" eb="59">
      <t>ジッシ</t>
    </rPh>
    <rPh sb="86" eb="88">
      <t>ハイスイ</t>
    </rPh>
    <rPh sb="88" eb="89">
      <t>カン</t>
    </rPh>
    <rPh sb="99" eb="101">
      <t>イジ</t>
    </rPh>
    <rPh sb="101" eb="103">
      <t>カンリ</t>
    </rPh>
    <rPh sb="105" eb="107">
      <t>サクゲン</t>
    </rPh>
    <rPh sb="123" eb="125">
      <t>ロウスイ</t>
    </rPh>
    <rPh sb="126" eb="129">
      <t>ロウキュウカン</t>
    </rPh>
    <rPh sb="142" eb="144">
      <t>ダンスイ</t>
    </rPh>
    <rPh sb="150" eb="151">
      <t>ヘ</t>
    </rPh>
    <rPh sb="163" eb="165">
      <t>スイドウ</t>
    </rPh>
    <rPh sb="165" eb="167">
      <t>ウンエイ</t>
    </rPh>
    <rPh sb="168" eb="170">
      <t>ジツゲン</t>
    </rPh>
    <phoneticPr fontId="17"/>
  </si>
  <si>
    <t>　水道事業を実施する以前は、既認可の計画一日最大給水量を上回る水需要が発生し、配水池の運用や地域へ節水のお願いをするなどして給水を行っていました。また、水源水量の不足により、水道未普及地域の解消も図られない状態でありましたが、平成１４年度～平成２９年度まで実施した水道事業により、水道未普及地域を解消し、地域の公衆衛生の更なる向上を目指すと共に簡易水道施設の統合を行い、効率的な水道経営の実現に向けて進んできました。また、平成３０年度～令和４年度まで実施した老朽管の更新工事が完了したことにより、地方債償還額については増加傾向となりますが、令和５年度においては、「施設の整備」の実施がなく地方債償還額が減少傾向であり、収益的収支比率が平均値より高くなっております。今後については、計画的な老朽管の更新や漏水調査等を実施し漏水量の削減に努めていきます。また、老朽による配水管の突発的な漏水事故がなくなることで断水するリスクが減り、安心・安全・安定的な水道運営を実現が可能となります。</t>
    <rPh sb="10" eb="12">
      <t>イゼン</t>
    </rPh>
    <rPh sb="103" eb="105">
      <t>ジョウタイ</t>
    </rPh>
    <rPh sb="120" eb="122">
      <t>ヘイセイ</t>
    </rPh>
    <rPh sb="124" eb="126">
      <t>ネンド</t>
    </rPh>
    <rPh sb="140" eb="142">
      <t>スイドウ</t>
    </rPh>
    <rPh sb="142" eb="145">
      <t>ミフキュウ</t>
    </rPh>
    <rPh sb="145" eb="147">
      <t>チイキ</t>
    </rPh>
    <rPh sb="148" eb="150">
      <t>カイショウ</t>
    </rPh>
    <rPh sb="152" eb="154">
      <t>チイキ</t>
    </rPh>
    <rPh sb="155" eb="157">
      <t>コウシュウ</t>
    </rPh>
    <rPh sb="157" eb="159">
      <t>エイセイ</t>
    </rPh>
    <rPh sb="160" eb="161">
      <t>サラ</t>
    </rPh>
    <rPh sb="163" eb="165">
      <t>コウジョウ</t>
    </rPh>
    <rPh sb="166" eb="168">
      <t>メザ</t>
    </rPh>
    <rPh sb="170" eb="171">
      <t>トモ</t>
    </rPh>
    <rPh sb="172" eb="174">
      <t>カンイ</t>
    </rPh>
    <rPh sb="174" eb="176">
      <t>スイドウ</t>
    </rPh>
    <rPh sb="176" eb="178">
      <t>シセツ</t>
    </rPh>
    <rPh sb="179" eb="181">
      <t>トウゴウ</t>
    </rPh>
    <rPh sb="182" eb="183">
      <t>オコナ</t>
    </rPh>
    <rPh sb="185" eb="188">
      <t>コウリツテキ</t>
    </rPh>
    <rPh sb="189" eb="191">
      <t>スイドウ</t>
    </rPh>
    <rPh sb="191" eb="193">
      <t>ケイエイ</t>
    </rPh>
    <rPh sb="194" eb="196">
      <t>ジツゲン</t>
    </rPh>
    <rPh sb="197" eb="198">
      <t>ム</t>
    </rPh>
    <rPh sb="200" eb="201">
      <t>スス</t>
    </rPh>
    <rPh sb="211" eb="213">
      <t>ヘイセイ</t>
    </rPh>
    <rPh sb="215" eb="217">
      <t>ネンド</t>
    </rPh>
    <rPh sb="218" eb="219">
      <t>レイ</t>
    </rPh>
    <rPh sb="219" eb="220">
      <t>ワ</t>
    </rPh>
    <rPh sb="221" eb="223">
      <t>ネンド</t>
    </rPh>
    <rPh sb="225" eb="227">
      <t>ジッシ</t>
    </rPh>
    <rPh sb="229" eb="231">
      <t>ロウキュウ</t>
    </rPh>
    <rPh sb="231" eb="232">
      <t>カン</t>
    </rPh>
    <rPh sb="233" eb="235">
      <t>コウシン</t>
    </rPh>
    <rPh sb="235" eb="237">
      <t>コウジ</t>
    </rPh>
    <rPh sb="238" eb="240">
      <t>カンリョウ</t>
    </rPh>
    <rPh sb="253" eb="254">
      <t>ガク</t>
    </rPh>
    <rPh sb="259" eb="261">
      <t>ゾウカ</t>
    </rPh>
    <rPh sb="261" eb="263">
      <t>ケイコウ</t>
    </rPh>
    <rPh sb="432" eb="434">
      <t>カノウ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</si>
</sst>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indexed="8"/>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2.1800000000000002</c:v>
                </c:pt>
                <c:pt idx="1">
                  <c:v>1.89</c:v>
                </c:pt>
                <c:pt idx="2">
                  <c:v>3.44</c:v>
                </c:pt>
                <c:pt idx="3">
                  <c:v>4.26</c:v>
                </c:pt>
                <c:pt idx="4" formatCode="#,##0.00;&quot;△&quot;#,##0.00">
                  <c:v>0</c:v>
                </c:pt>
              </c:numCache>
            </c:numRef>
          </c:val>
          <c:extLst>
            <c:ext xmlns:c16="http://schemas.microsoft.com/office/drawing/2014/chart" uri="{C3380CC4-5D6E-409C-BE32-E72D297353CC}">
              <c16:uniqueId val="{00000000-81C5-41F1-9F1D-AB24DB92FD7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81C5-41F1-9F1D-AB24DB92FD7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42.63</c:v>
                </c:pt>
                <c:pt idx="1">
                  <c:v>52.34</c:v>
                </c:pt>
                <c:pt idx="2">
                  <c:v>49.81</c:v>
                </c:pt>
                <c:pt idx="3">
                  <c:v>49.87</c:v>
                </c:pt>
                <c:pt idx="4">
                  <c:v>79.19</c:v>
                </c:pt>
              </c:numCache>
            </c:numRef>
          </c:val>
          <c:extLst>
            <c:ext xmlns:c16="http://schemas.microsoft.com/office/drawing/2014/chart" uri="{C3380CC4-5D6E-409C-BE32-E72D297353CC}">
              <c16:uniqueId val="{00000000-E424-4EC6-A095-4AE9E857C8F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E424-4EC6-A095-4AE9E857C8F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F-4E74-8F5E-5138BD66C6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F-4E74-8F5E-5138BD66C6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E-4809-8EF0-C28F2DA8F4D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E-4809-8EF0-C28F2DA8F4D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F3-4D30-8D1D-64E9228EE34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F3-4D30-8D1D-64E9228EE34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F7-49B0-B856-EED035E008B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F7-49B0-B856-EED035E008B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2490.5300000000002</c:v>
                </c:pt>
                <c:pt idx="1">
                  <c:v>2388.0300000000002</c:v>
                </c:pt>
                <c:pt idx="2">
                  <c:v>2387.02</c:v>
                </c:pt>
                <c:pt idx="3">
                  <c:v>2441.69</c:v>
                </c:pt>
                <c:pt idx="4">
                  <c:v>2273.6799999999998</c:v>
                </c:pt>
              </c:numCache>
            </c:numRef>
          </c:val>
          <c:extLst>
            <c:ext xmlns:c16="http://schemas.microsoft.com/office/drawing/2014/chart" uri="{C3380CC4-5D6E-409C-BE32-E72D297353CC}">
              <c16:uniqueId val="{00000000-09DE-4CBF-8BD6-A16E08137F8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09DE-4CBF-8BD6-A16E08137F8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28.3</c:v>
                </c:pt>
                <c:pt idx="1">
                  <c:v>31.8</c:v>
                </c:pt>
                <c:pt idx="2">
                  <c:v>30.35</c:v>
                </c:pt>
                <c:pt idx="3">
                  <c:v>29.68</c:v>
                </c:pt>
                <c:pt idx="4">
                  <c:v>32.049999999999997</c:v>
                </c:pt>
              </c:numCache>
            </c:numRef>
          </c:val>
          <c:extLst>
            <c:ext xmlns:c16="http://schemas.microsoft.com/office/drawing/2014/chart" uri="{C3380CC4-5D6E-409C-BE32-E72D297353CC}">
              <c16:uniqueId val="{00000000-9DCC-4D5B-9145-253C5A629FB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9DCC-4D5B-9145-253C5A629FB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886.83</c:v>
                </c:pt>
                <c:pt idx="1">
                  <c:v>793.06</c:v>
                </c:pt>
                <c:pt idx="2">
                  <c:v>837.45</c:v>
                </c:pt>
                <c:pt idx="3">
                  <c:v>861.33</c:v>
                </c:pt>
                <c:pt idx="4">
                  <c:v>790.8</c:v>
                </c:pt>
              </c:numCache>
            </c:numRef>
          </c:val>
          <c:extLst>
            <c:ext xmlns:c16="http://schemas.microsoft.com/office/drawing/2014/chart" uri="{C3380CC4-5D6E-409C-BE32-E72D297353CC}">
              <c16:uniqueId val="{00000000-D9EB-4A14-B8C7-D42BEC6270D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D9EB-4A14-B8C7-D42BEC6270D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61.33</c:v>
                </c:pt>
                <c:pt idx="1">
                  <c:v>64.92</c:v>
                </c:pt>
                <c:pt idx="2">
                  <c:v>63.92</c:v>
                </c:pt>
                <c:pt idx="3">
                  <c:v>58.74</c:v>
                </c:pt>
                <c:pt idx="4">
                  <c:v>55.46</c:v>
                </c:pt>
              </c:numCache>
            </c:numRef>
          </c:val>
          <c:extLst>
            <c:ext xmlns:c16="http://schemas.microsoft.com/office/drawing/2014/chart" uri="{C3380CC4-5D6E-409C-BE32-E72D297353CC}">
              <c16:uniqueId val="{00000000-E275-4865-A264-16F60FDC277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E275-4865-A264-16F60FDC277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71.349999999999994</c:v>
                </c:pt>
                <c:pt idx="1">
                  <c:v>68.959999999999994</c:v>
                </c:pt>
                <c:pt idx="2">
                  <c:v>69.400000000000006</c:v>
                </c:pt>
                <c:pt idx="3">
                  <c:v>73.92</c:v>
                </c:pt>
                <c:pt idx="4">
                  <c:v>78.63</c:v>
                </c:pt>
              </c:numCache>
            </c:numRef>
          </c:val>
          <c:extLst>
            <c:ext xmlns:c16="http://schemas.microsoft.com/office/drawing/2014/chart" uri="{C3380CC4-5D6E-409C-BE32-E72D297353CC}">
              <c16:uniqueId val="{00000000-8204-4271-AB1D-A02B622C906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8204-4271-AB1D-A02B622C906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北海道　仁木町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3040</v>
      </c>
      <c r="AM8" s="59"/>
      <c r="AN8" s="59"/>
      <c r="AO8" s="59"/>
      <c r="AP8" s="59"/>
      <c r="AQ8" s="59"/>
      <c r="AR8" s="59"/>
      <c r="AS8" s="59"/>
      <c r="AT8" s="35">
        <f>データ!$S$6</f>
        <v>167.96</v>
      </c>
      <c r="AU8" s="35"/>
      <c r="AV8" s="35"/>
      <c r="AW8" s="35"/>
      <c r="AX8" s="35"/>
      <c r="AY8" s="35"/>
      <c r="AZ8" s="35"/>
      <c r="BA8" s="35"/>
      <c r="BB8" s="35">
        <f>データ!$T$6</f>
        <v>18.100000000000001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87.5</v>
      </c>
      <c r="Q10" s="35"/>
      <c r="R10" s="35"/>
      <c r="S10" s="35"/>
      <c r="T10" s="35"/>
      <c r="U10" s="35"/>
      <c r="V10" s="35"/>
      <c r="W10" s="59">
        <f>データ!$Q$6</f>
        <v>4360</v>
      </c>
      <c r="X10" s="59"/>
      <c r="Y10" s="59"/>
      <c r="Z10" s="59"/>
      <c r="AA10" s="59"/>
      <c r="AB10" s="59"/>
      <c r="AC10" s="59"/>
      <c r="AD10" s="2"/>
      <c r="AE10" s="2"/>
      <c r="AF10" s="2"/>
      <c r="AG10" s="2"/>
      <c r="AH10" s="2"/>
      <c r="AI10" s="2"/>
      <c r="AJ10" s="2"/>
      <c r="AK10" s="2"/>
      <c r="AL10" s="59">
        <f>データ!$U$6</f>
        <v>2667</v>
      </c>
      <c r="AM10" s="59"/>
      <c r="AN10" s="59"/>
      <c r="AO10" s="59"/>
      <c r="AP10" s="59"/>
      <c r="AQ10" s="59"/>
      <c r="AR10" s="59"/>
      <c r="AS10" s="59"/>
      <c r="AT10" s="35">
        <f>データ!$V$6</f>
        <v>32.03</v>
      </c>
      <c r="AU10" s="35"/>
      <c r="AV10" s="35"/>
      <c r="AW10" s="35"/>
      <c r="AX10" s="35"/>
      <c r="AY10" s="35"/>
      <c r="AZ10" s="35"/>
      <c r="BA10" s="35"/>
      <c r="BB10" s="35">
        <f>データ!$W$6</f>
        <v>83.27</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114</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2iBCfTe5rsbdkjFdor6ECzT1/HCPe3hfrvFiI95jHwWPJpJ+zS8LqYKNy8CpGtBwnzMXMw0YJZ3x8LrKsDkbwQ==" saltValue="2jEPMveFRAh5ynABbIcb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14079</v>
      </c>
      <c r="D6" s="20">
        <f t="shared" si="3"/>
        <v>47</v>
      </c>
      <c r="E6" s="20">
        <f t="shared" si="3"/>
        <v>1</v>
      </c>
      <c r="F6" s="20">
        <f t="shared" si="3"/>
        <v>0</v>
      </c>
      <c r="G6" s="20">
        <f t="shared" si="3"/>
        <v>0</v>
      </c>
      <c r="H6" s="20" t="str">
        <f t="shared" si="3"/>
        <v>北海道　仁木町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87.5</v>
      </c>
      <c r="Q6" s="21">
        <f t="shared" si="3"/>
        <v>4360</v>
      </c>
      <c r="R6" s="21">
        <f t="shared" si="3"/>
        <v>3040</v>
      </c>
      <c r="S6" s="21">
        <f t="shared" si="3"/>
        <v>167.96</v>
      </c>
      <c r="T6" s="21">
        <f t="shared" si="3"/>
        <v>18.100000000000001</v>
      </c>
      <c r="U6" s="21">
        <f t="shared" si="3"/>
        <v>2667</v>
      </c>
      <c r="V6" s="21">
        <f t="shared" si="3"/>
        <v>32.03</v>
      </c>
      <c r="W6" s="21">
        <f t="shared" si="3"/>
        <v>83.27</v>
      </c>
      <c r="X6" s="22">
        <f>IF(X7="",NA(),X7)</f>
        <v>42.63</v>
      </c>
      <c r="Y6" s="22">
        <f t="shared" ref="Y6:AG6" si="4">IF(Y7="",NA(),Y7)</f>
        <v>52.34</v>
      </c>
      <c r="Z6" s="22">
        <f t="shared" si="4"/>
        <v>49.81</v>
      </c>
      <c r="AA6" s="22">
        <f t="shared" si="4"/>
        <v>49.87</v>
      </c>
      <c r="AB6" s="22">
        <f t="shared" si="4"/>
        <v>79.19</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2490.5300000000002</v>
      </c>
      <c r="BF6" s="22">
        <f t="shared" ref="BF6:BN6" si="7">IF(BF7="",NA(),BF7)</f>
        <v>2388.0300000000002</v>
      </c>
      <c r="BG6" s="22">
        <f t="shared" si="7"/>
        <v>2387.02</v>
      </c>
      <c r="BH6" s="22">
        <f t="shared" si="7"/>
        <v>2441.69</v>
      </c>
      <c r="BI6" s="22">
        <f t="shared" si="7"/>
        <v>2273.6799999999998</v>
      </c>
      <c r="BJ6" s="22">
        <f t="shared" si="7"/>
        <v>1018.52</v>
      </c>
      <c r="BK6" s="22">
        <f t="shared" si="7"/>
        <v>949.61</v>
      </c>
      <c r="BL6" s="22">
        <f t="shared" si="7"/>
        <v>918.84</v>
      </c>
      <c r="BM6" s="22">
        <f t="shared" si="7"/>
        <v>955.49</v>
      </c>
      <c r="BN6" s="22">
        <f t="shared" si="7"/>
        <v>1017.9</v>
      </c>
      <c r="BO6" s="21" t="str">
        <f>IF(BO7="","",IF(BO7="-","【-】","【"&amp;SUBSTITUTE(TEXT(BO7,"#,##0.00"),"-","△")&amp;"】"))</f>
        <v>【1,045.20】</v>
      </c>
      <c r="BP6" s="22">
        <f>IF(BP7="",NA(),BP7)</f>
        <v>28.3</v>
      </c>
      <c r="BQ6" s="22">
        <f t="shared" ref="BQ6:BY6" si="8">IF(BQ7="",NA(),BQ7)</f>
        <v>31.8</v>
      </c>
      <c r="BR6" s="22">
        <f t="shared" si="8"/>
        <v>30.35</v>
      </c>
      <c r="BS6" s="22">
        <f t="shared" si="8"/>
        <v>29.68</v>
      </c>
      <c r="BT6" s="22">
        <f t="shared" si="8"/>
        <v>32.049999999999997</v>
      </c>
      <c r="BU6" s="22">
        <f t="shared" si="8"/>
        <v>58.79</v>
      </c>
      <c r="BV6" s="22">
        <f t="shared" si="8"/>
        <v>58.41</v>
      </c>
      <c r="BW6" s="22">
        <f t="shared" si="8"/>
        <v>58.27</v>
      </c>
      <c r="BX6" s="22">
        <f t="shared" si="8"/>
        <v>55.15</v>
      </c>
      <c r="BY6" s="22">
        <f t="shared" si="8"/>
        <v>53.95</v>
      </c>
      <c r="BZ6" s="21" t="str">
        <f>IF(BZ7="","",IF(BZ7="-","【-】","【"&amp;SUBSTITUTE(TEXT(BZ7,"#,##0.00"),"-","△")&amp;"】"))</f>
        <v>【49.51】</v>
      </c>
      <c r="CA6" s="22">
        <f>IF(CA7="",NA(),CA7)</f>
        <v>886.83</v>
      </c>
      <c r="CB6" s="22">
        <f t="shared" ref="CB6:CJ6" si="9">IF(CB7="",NA(),CB7)</f>
        <v>793.06</v>
      </c>
      <c r="CC6" s="22">
        <f t="shared" si="9"/>
        <v>837.45</v>
      </c>
      <c r="CD6" s="22">
        <f t="shared" si="9"/>
        <v>861.33</v>
      </c>
      <c r="CE6" s="22">
        <f t="shared" si="9"/>
        <v>790.8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61.33</v>
      </c>
      <c r="CM6" s="22">
        <f t="shared" ref="CM6:CU6" si="10">IF(CM7="",NA(),CM7)</f>
        <v>64.92</v>
      </c>
      <c r="CN6" s="22">
        <f t="shared" si="10"/>
        <v>63.92</v>
      </c>
      <c r="CO6" s="22">
        <f t="shared" si="10"/>
        <v>58.74</v>
      </c>
      <c r="CP6" s="22">
        <f t="shared" si="10"/>
        <v>55.46</v>
      </c>
      <c r="CQ6" s="22">
        <f t="shared" si="10"/>
        <v>56.04</v>
      </c>
      <c r="CR6" s="22">
        <f t="shared" si="10"/>
        <v>58.52</v>
      </c>
      <c r="CS6" s="22">
        <f t="shared" si="10"/>
        <v>58.88</v>
      </c>
      <c r="CT6" s="22">
        <f t="shared" si="10"/>
        <v>58.16</v>
      </c>
      <c r="CU6" s="22">
        <f t="shared" si="10"/>
        <v>55.9</v>
      </c>
      <c r="CV6" s="21" t="str">
        <f>IF(CV7="","",IF(CV7="-","【-】","【"&amp;SUBSTITUTE(TEXT(CV7,"#,##0.00"),"-","△")&amp;"】"))</f>
        <v>【55.00】</v>
      </c>
      <c r="CW6" s="22">
        <f>IF(CW7="",NA(),CW7)</f>
        <v>71.349999999999994</v>
      </c>
      <c r="CX6" s="22">
        <f t="shared" ref="CX6:DF6" si="11">IF(CX7="",NA(),CX7)</f>
        <v>68.959999999999994</v>
      </c>
      <c r="CY6" s="22">
        <f t="shared" si="11"/>
        <v>69.400000000000006</v>
      </c>
      <c r="CZ6" s="22">
        <f t="shared" si="11"/>
        <v>73.92</v>
      </c>
      <c r="DA6" s="22">
        <f t="shared" si="11"/>
        <v>78.63</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2.1800000000000002</v>
      </c>
      <c r="EE6" s="22">
        <f t="shared" ref="EE6:EM6" si="14">IF(EE7="",NA(),EE7)</f>
        <v>1.89</v>
      </c>
      <c r="EF6" s="22">
        <f t="shared" si="14"/>
        <v>3.44</v>
      </c>
      <c r="EG6" s="22">
        <f t="shared" si="14"/>
        <v>4.26</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14079</v>
      </c>
      <c r="D7" s="24">
        <v>47</v>
      </c>
      <c r="E7" s="24">
        <v>1</v>
      </c>
      <c r="F7" s="24">
        <v>0</v>
      </c>
      <c r="G7" s="24">
        <v>0</v>
      </c>
      <c r="H7" s="24" t="s">
        <v>96</v>
      </c>
      <c r="I7" s="24" t="s">
        <v>97</v>
      </c>
      <c r="J7" s="24" t="s">
        <v>98</v>
      </c>
      <c r="K7" s="24" t="s">
        <v>99</v>
      </c>
      <c r="L7" s="24" t="s">
        <v>100</v>
      </c>
      <c r="M7" s="24" t="s">
        <v>101</v>
      </c>
      <c r="N7" s="25" t="s">
        <v>102</v>
      </c>
      <c r="O7" s="25" t="s">
        <v>103</v>
      </c>
      <c r="P7" s="25">
        <v>87.5</v>
      </c>
      <c r="Q7" s="25">
        <v>4360</v>
      </c>
      <c r="R7" s="25">
        <v>3040</v>
      </c>
      <c r="S7" s="25">
        <v>167.96</v>
      </c>
      <c r="T7" s="25">
        <v>18.100000000000001</v>
      </c>
      <c r="U7" s="25">
        <v>2667</v>
      </c>
      <c r="V7" s="25">
        <v>32.03</v>
      </c>
      <c r="W7" s="25">
        <v>83.27</v>
      </c>
      <c r="X7" s="25">
        <v>42.63</v>
      </c>
      <c r="Y7" s="25">
        <v>52.34</v>
      </c>
      <c r="Z7" s="25">
        <v>49.81</v>
      </c>
      <c r="AA7" s="25">
        <v>49.87</v>
      </c>
      <c r="AB7" s="25">
        <v>79.19</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2490.5300000000002</v>
      </c>
      <c r="BF7" s="25">
        <v>2388.0300000000002</v>
      </c>
      <c r="BG7" s="25">
        <v>2387.02</v>
      </c>
      <c r="BH7" s="25">
        <v>2441.69</v>
      </c>
      <c r="BI7" s="25">
        <v>2273.6799999999998</v>
      </c>
      <c r="BJ7" s="25">
        <v>1018.52</v>
      </c>
      <c r="BK7" s="25">
        <v>949.61</v>
      </c>
      <c r="BL7" s="25">
        <v>918.84</v>
      </c>
      <c r="BM7" s="25">
        <v>955.49</v>
      </c>
      <c r="BN7" s="25">
        <v>1017.9</v>
      </c>
      <c r="BO7" s="25">
        <v>1045.2</v>
      </c>
      <c r="BP7" s="25">
        <v>28.3</v>
      </c>
      <c r="BQ7" s="25">
        <v>31.8</v>
      </c>
      <c r="BR7" s="25">
        <v>30.35</v>
      </c>
      <c r="BS7" s="25">
        <v>29.68</v>
      </c>
      <c r="BT7" s="25">
        <v>32.049999999999997</v>
      </c>
      <c r="BU7" s="25">
        <v>58.79</v>
      </c>
      <c r="BV7" s="25">
        <v>58.41</v>
      </c>
      <c r="BW7" s="25">
        <v>58.27</v>
      </c>
      <c r="BX7" s="25">
        <v>55.15</v>
      </c>
      <c r="BY7" s="25">
        <v>53.95</v>
      </c>
      <c r="BZ7" s="25">
        <v>49.51</v>
      </c>
      <c r="CA7" s="25">
        <v>886.83</v>
      </c>
      <c r="CB7" s="25">
        <v>793.06</v>
      </c>
      <c r="CC7" s="25">
        <v>837.45</v>
      </c>
      <c r="CD7" s="25">
        <v>861.33</v>
      </c>
      <c r="CE7" s="25">
        <v>790.8</v>
      </c>
      <c r="CF7" s="25">
        <v>298.25</v>
      </c>
      <c r="CG7" s="25">
        <v>303.27999999999997</v>
      </c>
      <c r="CH7" s="25">
        <v>303.81</v>
      </c>
      <c r="CI7" s="25">
        <v>310.26</v>
      </c>
      <c r="CJ7" s="25">
        <v>318.99</v>
      </c>
      <c r="CK7" s="25">
        <v>317.14</v>
      </c>
      <c r="CL7" s="25">
        <v>61.33</v>
      </c>
      <c r="CM7" s="25">
        <v>64.92</v>
      </c>
      <c r="CN7" s="25">
        <v>63.92</v>
      </c>
      <c r="CO7" s="25">
        <v>58.74</v>
      </c>
      <c r="CP7" s="25">
        <v>55.46</v>
      </c>
      <c r="CQ7" s="25">
        <v>56.04</v>
      </c>
      <c r="CR7" s="25">
        <v>58.52</v>
      </c>
      <c r="CS7" s="25">
        <v>58.88</v>
      </c>
      <c r="CT7" s="25">
        <v>58.16</v>
      </c>
      <c r="CU7" s="25">
        <v>55.9</v>
      </c>
      <c r="CV7" s="25">
        <v>55</v>
      </c>
      <c r="CW7" s="25">
        <v>71.349999999999994</v>
      </c>
      <c r="CX7" s="25">
        <v>68.959999999999994</v>
      </c>
      <c r="CY7" s="25">
        <v>69.400000000000006</v>
      </c>
      <c r="CZ7" s="25">
        <v>73.92</v>
      </c>
      <c r="DA7" s="25">
        <v>78.63</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2.1800000000000002</v>
      </c>
      <c r="EE7" s="25">
        <v>1.89</v>
      </c>
      <c r="EF7" s="25">
        <v>3.44</v>
      </c>
      <c r="EG7" s="25">
        <v>4.26</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lg-k-hujimoto</cp:lastModifiedBy>
  <cp:lastPrinted>2025-01-27T04:24:34Z</cp:lastPrinted>
  <dcterms:created xsi:type="dcterms:W3CDTF">2024-12-11T05:07:48Z</dcterms:created>
  <dcterms:modified xsi:type="dcterms:W3CDTF">2025-01-27T23:00:54Z</dcterms:modified>
  <cp:category/>
</cp:coreProperties>
</file>