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y-morita\Desktop\"/>
    </mc:Choice>
  </mc:AlternateContent>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fileRecoveryPr repairLoad="1"/>
</workbook>
</file>

<file path=xl/calcChain.xml><?xml version="1.0" encoding="utf-8"?>
<calcChain xmlns="http://schemas.openxmlformats.org/spreadsheetml/2006/main">
  <c r="AP23" i="11" l="1"/>
  <c r="AA23" i="11"/>
  <c r="V23" i="11"/>
  <c r="Q23" i="11"/>
  <c r="AA7" i="11"/>
  <c r="AA70" i="11" l="1"/>
  <c r="AA71" i="11"/>
  <c r="AA72" i="11"/>
  <c r="AA69" i="11"/>
  <c r="AA68" i="11"/>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U36" i="9"/>
  <c r="C36" i="9"/>
  <c r="CO35" i="9"/>
  <c r="BE35" i="9"/>
  <c r="AM35" i="9"/>
  <c r="C35" i="9"/>
  <c r="CO34"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alcChain>
</file>

<file path=xl/sharedStrings.xml><?xml version="1.0" encoding="utf-8"?>
<sst xmlns="http://schemas.openxmlformats.org/spreadsheetml/2006/main" count="1012" uniqueCount="551">
  <si>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</si>
  <si>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</si>
  <si>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</si>
  <si>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</si>
  <si>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</si>
  <si>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</si>
  <si>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</si>
  <si>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</si>
  <si>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</si>
  <si>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</si>
  <si>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</si>
  <si>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</si>
  <si>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</si>
  <si>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</si>
  <si>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</si>
  <si>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</si>
  <si>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</si>
  <si>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</si>
  <si>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</si>
  <si>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</si>
  <si>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</si>
  <si>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</si>
  <si>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</si>
  <si>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</si>
  <si>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</si>
  <si>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</si>
  <si>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</si>
  <si>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</si>
  <si>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</si>
  <si>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</si>
  <si>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</si>
  <si>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</si>
  <si>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</si>
  <si>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</si>
  <si>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</si>
  <si>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</si>
  <si>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</si>
  <si>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</si>
  <si>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</si>
  <si>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</si>
  <si>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</si>
  <si>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</si>
  <si>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</si>
  <si>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</si>
  <si>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</si>
  <si>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</si>
  <si>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</si>
  <si>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</si>
  <si>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</si>
  <si>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</si>
  <si>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</si>
  <si>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</si>
  <si>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</si>
  <si>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</si>
  <si>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</si>
  <si>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</si>
  <si>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</si>
  <si>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</si>
  <si>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</si>
  <si>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</si>
  <si>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</si>
  <si>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</si>
  <si>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</si>
  <si>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</si>
  <si>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</si>
  <si>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</si>
  <si>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</si>
  <si>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</si>
  <si>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</si>
  <si>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</si>
  <si>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</si>
  <si>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</si>
  <si>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</si>
  <si>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</si>
  <si>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</si>
  <si>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</si>
  <si>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</si>
  <si>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</si>
  <si>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</si>
  <si>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</si>
  <si>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</si>
  <si>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</si>
  <si>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仁木町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</si>
  <si>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</si>
  <si>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</si>
  <si>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</si>
  <si>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</si>
  <si>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</si>
  <si>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</si>
  <si>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</si>
  <si>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</si>
  <si>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</si>
  <si>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</si>
  <si>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</si>
  <si>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</si>
  <si>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</si>
  <si>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</si>
  <si>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</si>
  <si>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</si>
  <si>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</si>
  <si>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</si>
  <si>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</si>
  <si>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</si>
  <si>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</si>
  <si>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</si>
  <si>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</si>
  <si>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</si>
  <si>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</si>
  <si>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</si>
  <si>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</si>
  <si>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</si>
  <si>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</si>
  <si>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</si>
  <si>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</si>
  <si>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</si>
  <si>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</si>
  <si>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</si>
  <si>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</si>
  <si>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</si>
  <si>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</si>
  <si>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</si>
  <si>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</si>
  <si>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</si>
  <si>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</si>
  <si>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</si>
  <si>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</si>
  <si>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</si>
  <si>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</si>
  <si>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</si>
  <si>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</si>
  <si>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</si>
  <si>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</si>
  <si>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</si>
  <si>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</si>
  <si>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</si>
  <si>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</si>
  <si>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</si>
  <si>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</si>
  <si>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</si>
  <si>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</si>
  <si>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</si>
  <si>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</si>
  <si>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</si>
  <si>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</si>
  <si>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</si>
  <si>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</si>
  <si>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</si>
  <si>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</si>
  <si>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</si>
  <si>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</si>
  <si>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</si>
  <si>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</si>
  <si>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</si>
  <si>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</si>
  <si>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</si>
  <si>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</si>
  <si>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</si>
  <si>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</si>
  <si>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</si>
  <si>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</si>
  <si>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</si>
  <si>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</si>
  <si>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</si>
  <si>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</si>
  <si>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</si>
  <si>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</si>
  <si>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</si>
  <si>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</si>
  <si>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</si>
  <si>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</si>
  <si>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</si>
  <si>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</si>
  <si>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</si>
  <si>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</si>
  <si>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</si>
  <si>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</si>
  <si>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</si>
  <si>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</si>
  <si>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</si>
  <si>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</si>
  <si>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</si>
  <si>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</si>
  <si>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</si>
  <si>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</si>
  <si>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</si>
  <si>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</si>
  <si>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</si>
  <si>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</si>
  <si>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</si>
  <si>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</si>
  <si>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</si>
  <si>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</si>
  <si>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</si>
  <si>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</si>
  <si>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北海道仁木町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</si>
  <si>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</si>
  <si>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</si>
  <si>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</si>
  <si>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</si>
  <si>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</si>
  <si>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</si>
  <si>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</si>
  <si>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</si>
  <si>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</si>
  <si>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</si>
  <si>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</si>
  <si>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</si>
  <si>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</si>
  <si>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</si>
  <si>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</si>
  <si>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</si>
  <si>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</si>
  <si>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</si>
  <si>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</si>
  <si>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</si>
  <si>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</si>
  <si>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</si>
  <si>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</si>
  <si>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</si>
  <si>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</si>
  <si>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</si>
  <si>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</si>
  <si>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</si>
  <si>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</si>
  <si>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</si>
  <si>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</si>
  <si>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</si>
  <si>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</si>
  <si>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</si>
  <si>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</si>
  <si>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</si>
  <si>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</si>
  <si>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</si>
  <si>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</si>
  <si>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</si>
  <si>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</si>
  <si>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</si>
  <si>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</si>
  <si>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</si>
  <si>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</si>
  <si>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</si>
  <si>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</si>
  <si>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</si>
  <si>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</si>
  <si>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</si>
  <si>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</si>
  <si>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</si>
  <si>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</si>
  <si>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</si>
  <si>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</si>
  <si>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</si>
  <si>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</si>
  <si>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</si>
  <si>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</si>
  <si>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</si>
  <si>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</si>
  <si>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</si>
  <si>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</si>
  <si>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</si>
  <si>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</si>
  <si>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</si>
  <si>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</si>
  <si>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</si>
  <si>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</si>
  <si>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</si>
  <si>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</si>
  <si>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</si>
  <si>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</si>
  <si>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</si>
  <si>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</si>
  <si>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</si>
  <si>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</si>
  <si>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</si>
  <si>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</si>
  <si>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</si>
  <si>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</si>
  <si>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</si>
  <si>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</si>
  <si>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</si>
  <si>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</si>
  <si>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</si>
  <si>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</si>
  <si>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</si>
  <si>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</si>
  <si>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</si>
  <si>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</si>
  <si>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</si>
  <si>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</si>
  <si>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</si>
  <si>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</si>
  <si>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</si>
  <si>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</si>
  <si>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</si>
  <si>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</si>
  <si>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</si>
  <si>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</si>
  <si>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</si>
  <si>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</si>
  <si>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</si>
  <si>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</si>
  <si>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</si>
  <si>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</si>
  <si>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</si>
  <si>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</si>
  <si>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</si>
  <si>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</si>
  <si>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</si>
  <si>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</si>
  <si>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</si>
  <si>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</si>
  <si>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</si>
  <si>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</si>
  <si>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</si>
  <si>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</si>
  <si>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</si>
  <si>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</si>
  <si>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</si>
  <si>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</si>
  <si>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</si>
  <si>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</si>
  <si>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</si>
  <si>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</si>
  <si>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</si>
  <si>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</si>
  <si>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</si>
  <si>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</si>
  <si>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</si>
  <si>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</si>
  <si>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</si>
  <si>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</si>
  <si>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</si>
  <si>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</si>
  <si>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</si>
  <si>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</si>
  <si>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</si>
  <si>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</si>
  <si>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</si>
  <si>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</si>
  <si>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</si>
  <si>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</si>
  <si>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</si>
  <si>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</si>
  <si>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北海道仁木町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</si>
  <si>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</si>
  <si>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</si>
  <si>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</si>
  <si>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</si>
  <si>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</si>
  <si>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</si>
  <si>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</si>
  <si>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</si>
  <si>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</si>
  <si>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</si>
  <si>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</si>
  <si>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</si>
  <si>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</si>
  <si>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</si>
  <si>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</si>
  <si>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</si>
  <si>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</si>
  <si>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</si>
  <si>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</si>
  <si>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</si>
  <si>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</si>
  <si>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</si>
  <si>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</si>
  <si>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</si>
  <si>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</si>
  <si>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</si>
  <si>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</si>
  <si>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</si>
  <si>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</si>
  <si>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</si>
  <si>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</si>
  <si>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</si>
  <si>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</si>
  <si>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</si>
  <si>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</si>
  <si>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</si>
  <si>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</si>
  <si>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</si>
  <si>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</si>
  <si>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</si>
  <si>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</si>
  <si>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</si>
  <si>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</si>
  <si>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</si>
  <si>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</si>
  <si>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</si>
  <si>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</si>
  <si>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</si>
  <si>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</si>
  <si>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</si>
  <si>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</si>
  <si>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</si>
  <si>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</si>
  <si>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</si>
  <si>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</si>
  <si>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</si>
  <si>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</si>
  <si>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</si>
  <si>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</si>
  <si>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</si>
  <si>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</si>
  <si>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</si>
  <si>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</si>
  <si>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</si>
  <si>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</si>
  <si>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</si>
  <si>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</si>
  <si>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</si>
  <si>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</si>
  <si>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</si>
  <si>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</si>
  <si>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</si>
  <si>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</si>
  <si>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</si>
  <si>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</si>
  <si>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</si>
  <si>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</si>
  <si>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</si>
  <si>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</si>
  <si>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</si>
  <si>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</si>
  <si>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</si>
  <si>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</si>
  <si>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</si>
  <si>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</si>
  <si>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</si>
  <si>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</si>
  <si>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</si>
  <si>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</si>
  <si>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</si>
  <si>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</si>
  <si>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</si>
  <si>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</si>
  <si>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</si>
  <si>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</si>
  <si>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</si>
  <si>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</si>
  <si>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</si>
  <si>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</si>
  <si>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</si>
  <si>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</si>
  <si>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</si>
  <si>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</si>
  <si>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</si>
  <si>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</si>
  <si>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</si>
  <si>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</si>
  <si>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</si>
  <si>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</si>
  <si>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</si>
  <si>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</si>
  <si>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</si>
  <si>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</si>
  <si>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</si>
  <si>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</si>
  <si>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</si>
  <si>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</si>
  <si>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</si>
  <si>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</si>
  <si>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</si>
  <si>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</si>
  <si>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</si>
  <si>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</si>
  <si>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</si>
  <si>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</si>
  <si>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</si>
  <si>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</si>
  <si>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</si>
  <si>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</si>
  <si>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</si>
  <si>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</si>
  <si>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</si>
  <si>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</si>
  <si>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</si>
  <si>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</si>
  <si>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</si>
  <si>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</si>
  <si>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</si>
  <si>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</si>
  <si>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</si>
  <si>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</si>
  <si>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</si>
  <si>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</si>
  <si>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</si>
  <si>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</si>
  <si>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</si>
  <si>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</si>
  <si>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</si>
  <si>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</si>
  <si>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</si>
  <si>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</si>
  <si>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</si>
  <si>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</si>
  <si>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</si>
  <si>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</si>
  <si>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</si>
  <si>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</si>
  <si>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</si>
  <si>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</si>
  <si>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</si>
  <si>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</si>
  <si>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</si>
  <si>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</si>
  <si>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</si>
  <si>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</si>
  <si>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</si>
  <si>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</si>
  <si>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</si>
  <si>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</si>
  <si>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</si>
  <si>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</si>
  <si>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</si>
  <si>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</si>
  <si>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</si>
  <si>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</si>
  <si>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</si>
  <si>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</si>
  <si>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</si>
  <si>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</si>
  <si>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</si>
  <si>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</si>
  <si>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</si>
  <si>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</si>
  <si>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</si>
  <si>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</si>
  <si>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簡易水道事業特別会計</t>
  </si>
  <si>
    <t>国民健康保険事業特別会計</t>
  </si>
  <si>
    <t>後期高齢者医療特別会計</t>
  </si>
  <si>
    <t>その他会計（赤字）</t>
  </si>
  <si>
    <t>その他会計（黒字）</t>
  </si>
  <si>
    <t>北後志衛生施設組合</t>
    <phoneticPr fontId="2"/>
  </si>
  <si>
    <t>後志広域連合</t>
    <phoneticPr fontId="2"/>
  </si>
  <si>
    <t>北しりべし廃棄物処理広域連合</t>
    <phoneticPr fontId="2"/>
  </si>
  <si>
    <t>北後志消防組合</t>
    <phoneticPr fontId="2"/>
  </si>
  <si>
    <t>後志教育研修センター</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</si>
  <si>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</si>
  <si>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</si>
  <si>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</si>
  <si>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</si>
  <si>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</si>
  <si>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</si>
  <si>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</si>
  <si>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</si>
  <si>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</si>
  <si>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</si>
  <si>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</si>
  <si>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</si>
  <si>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は減少傾向にあるものの、類似団体との比較では高くなっている。これは、平成９年度から１１年度にかけて行った本庁舎等の建替え事業に際し、合計で約１７億円の地方債を発行したことが考えられる。そんな中減少傾向にあるのは、本庁舎等の建替え事業に係る地方債残高が償還終了等により減少したこと、各種事業を実施する場合は交付税措置の有利な起債を発行するよう取り組んできたことによるものと考えられる。今後も事業の整理・縮小を図るなど、起債に依存することのないよう、これまで以上に公債費の適正化に取り組んでいく必要がある。</t>
    <rPh sb="111" eb="112">
      <t>ナカ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</si>
</sst>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159336</c:v>
                </c:pt>
                <c:pt idx="1">
                  <c:v>140330</c:v>
                </c:pt>
                <c:pt idx="2">
                  <c:v>56965</c:v>
                </c:pt>
                <c:pt idx="3">
                  <c:v>202863</c:v>
                </c:pt>
                <c:pt idx="4">
                  <c:v>165525</c:v>
                </c:pt>
              </c:numCache>
            </c:numRef>
          </c:val>
          <c:smooth val="0"/>
        </c:ser>
        <c:dLbls>
          <c:showLegendKey val="0"/>
          <c:showVal val="0"/>
          <c:showCatName val="0"/>
          <c:showSerName val="0"/>
          <c:showPercent val="0"/>
          <c:showBubbleSize val="0"/>
        </c:dLbls>
        <c:marker val="1"/>
        <c:smooth val="0"/>
        <c:axId val="334101248"/>
        <c:axId val="336088472"/>
      </c:lineChart>
      <c:catAx>
        <c:axId val="334101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088472"/>
        <c:crosses val="autoZero"/>
        <c:auto val="1"/>
        <c:lblAlgn val="ctr"/>
        <c:lblOffset val="100"/>
        <c:tickLblSkip val="1"/>
        <c:tickMarkSkip val="1"/>
        <c:noMultiLvlLbl val="0"/>
      </c:catAx>
      <c:valAx>
        <c:axId val="3360884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10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1.05</c:v>
                </c:pt>
                <c:pt idx="1">
                  <c:v>1.1100000000000001</c:v>
                </c:pt>
                <c:pt idx="2">
                  <c:v>0.79</c:v>
                </c:pt>
                <c:pt idx="3">
                  <c:v>1.44</c:v>
                </c:pt>
                <c:pt idx="4">
                  <c:v>1.28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28.07</c:v>
                </c:pt>
                <c:pt idx="1">
                  <c:v>32.22</c:v>
                </c:pt>
                <c:pt idx="2">
                  <c:v>31.83</c:v>
                </c:pt>
                <c:pt idx="3">
                  <c:v>32.72</c:v>
                </c:pt>
                <c:pt idx="4">
                  <c:v>31.78</c:v>
                </c:pt>
              </c:numCache>
            </c:numRef>
          </c:val>
        </c:ser>
        <c:dLbls>
          <c:showLegendKey val="0"/>
          <c:showVal val="0"/>
          <c:showCatName val="0"/>
          <c:showSerName val="0"/>
          <c:showPercent val="0"/>
          <c:showBubbleSize val="0"/>
        </c:dLbls>
        <c:gapWidth val="250"/>
        <c:overlap val="100"/>
        <c:axId val="339053976"/>
        <c:axId val="33633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8.19</c:v>
                </c:pt>
                <c:pt idx="1">
                  <c:v>4.66</c:v>
                </c:pt>
                <c:pt idx="2">
                  <c:v>3.51</c:v>
                </c:pt>
                <c:pt idx="3">
                  <c:v>0.63</c:v>
                </c:pt>
                <c:pt idx="4">
                  <c:v>2.98</c:v>
                </c:pt>
              </c:numCache>
            </c:numRef>
          </c:val>
          <c:smooth val="0"/>
        </c:ser>
        <c:dLbls>
          <c:showLegendKey val="0"/>
          <c:showVal val="0"/>
          <c:showCatName val="0"/>
          <c:showSerName val="0"/>
          <c:showPercent val="0"/>
          <c:showBubbleSize val="0"/>
        </c:dLbls>
        <c:marker val="1"/>
        <c:smooth val="0"/>
        <c:axId val="339053976"/>
        <c:axId val="336334048"/>
      </c:lineChart>
      <c:catAx>
        <c:axId val="33905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6334048"/>
        <c:crosses val="autoZero"/>
        <c:auto val="1"/>
        <c:lblAlgn val="ctr"/>
        <c:lblOffset val="100"/>
        <c:tickLblSkip val="1"/>
        <c:tickMarkSkip val="1"/>
        <c:noMultiLvlLbl val="0"/>
      </c:catAx>
      <c:valAx>
        <c:axId val="33633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053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0.04</c:v>
                </c:pt>
                <c:pt idx="2">
                  <c:v>#N/A</c:v>
                </c:pt>
                <c:pt idx="3">
                  <c:v>0.14000000000000001</c:v>
                </c:pt>
                <c:pt idx="4">
                  <c:v>#N/A</c:v>
                </c:pt>
                <c:pt idx="5">
                  <c:v>0.15</c:v>
                </c:pt>
                <c:pt idx="6">
                  <c:v>#N/A</c:v>
                </c:pt>
                <c:pt idx="7">
                  <c:v>0.02</c:v>
                </c:pt>
                <c:pt idx="8">
                  <c:v>#N/A</c:v>
                </c:pt>
                <c:pt idx="9">
                  <c:v>0.02</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c:v>
                </c:pt>
                <c:pt idx="2">
                  <c:v>#N/A</c:v>
                </c:pt>
                <c:pt idx="3">
                  <c:v>0.04</c:v>
                </c:pt>
                <c:pt idx="4">
                  <c:v>#N/A</c:v>
                </c:pt>
                <c:pt idx="5">
                  <c:v>0.03</c:v>
                </c:pt>
                <c:pt idx="6">
                  <c:v>#N/A</c:v>
                </c:pt>
                <c:pt idx="7">
                  <c:v>0.03</c:v>
                </c:pt>
                <c:pt idx="8">
                  <c:v>#N/A</c:v>
                </c:pt>
                <c:pt idx="9">
                  <c:v>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1.05</c:v>
                </c:pt>
                <c:pt idx="2">
                  <c:v>#N/A</c:v>
                </c:pt>
                <c:pt idx="3">
                  <c:v>1.1100000000000001</c:v>
                </c:pt>
                <c:pt idx="4">
                  <c:v>#N/A</c:v>
                </c:pt>
                <c:pt idx="5">
                  <c:v>0.79</c:v>
                </c:pt>
                <c:pt idx="6">
                  <c:v>#N/A</c:v>
                </c:pt>
                <c:pt idx="7">
                  <c:v>1.43</c:v>
                </c:pt>
                <c:pt idx="8">
                  <c:v>#N/A</c:v>
                </c:pt>
                <c:pt idx="9">
                  <c:v>1.27</c:v>
                </c:pt>
              </c:numCache>
            </c:numRef>
          </c:val>
        </c:ser>
        <c:dLbls>
          <c:showLegendKey val="0"/>
          <c:showVal val="0"/>
          <c:showCatName val="0"/>
          <c:showSerName val="0"/>
          <c:showPercent val="0"/>
          <c:showBubbleSize val="0"/>
        </c:dLbls>
        <c:gapWidth val="150"/>
        <c:overlap val="100"/>
        <c:axId val="341555792"/>
        <c:axId val="343462520"/>
      </c:barChart>
      <c:catAx>
        <c:axId val="34155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462520"/>
        <c:crosses val="autoZero"/>
        <c:auto val="1"/>
        <c:lblAlgn val="ctr"/>
        <c:lblOffset val="100"/>
        <c:tickLblSkip val="1"/>
        <c:tickMarkSkip val="1"/>
        <c:noMultiLvlLbl val="0"/>
      </c:catAx>
      <c:valAx>
        <c:axId val="343462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555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451</c:v>
                </c:pt>
                <c:pt idx="5">
                  <c:v>370</c:v>
                </c:pt>
                <c:pt idx="8">
                  <c:v>400</c:v>
                </c:pt>
                <c:pt idx="11">
                  <c:v>416</c:v>
                </c:pt>
                <c:pt idx="14">
                  <c:v>412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37</c:v>
                </c:pt>
                <c:pt idx="3">
                  <c:v>39</c:v>
                </c:pt>
                <c:pt idx="6">
                  <c:v>38</c:v>
                </c:pt>
                <c:pt idx="9">
                  <c:v>38</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c:v>
                </c:pt>
                <c:pt idx="3">
                  <c:v>17</c:v>
                </c:pt>
                <c:pt idx="6">
                  <c:v>17</c:v>
                </c:pt>
                <c:pt idx="9">
                  <c:v>17</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71</c:v>
                </c:pt>
                <c:pt idx="3">
                  <c:v>62</c:v>
                </c:pt>
                <c:pt idx="6">
                  <c:v>67</c:v>
                </c:pt>
                <c:pt idx="9">
                  <c:v>83</c:v>
                </c:pt>
                <c:pt idx="12">
                  <c:v>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644</c:v>
                </c:pt>
                <c:pt idx="3">
                  <c:v>496</c:v>
                </c:pt>
                <c:pt idx="6">
                  <c:v>492</c:v>
                </c:pt>
                <c:pt idx="9">
                  <c:v>469</c:v>
                </c:pt>
                <c:pt idx="12">
                  <c:v>480</c:v>
                </c:pt>
              </c:numCache>
            </c:numRef>
          </c:val>
        </c:ser>
        <c:dLbls>
          <c:showLegendKey val="0"/>
          <c:showVal val="0"/>
          <c:showCatName val="0"/>
          <c:showSerName val="0"/>
          <c:showPercent val="0"/>
          <c:showBubbleSize val="0"/>
        </c:dLbls>
        <c:gapWidth val="100"/>
        <c:overlap val="100"/>
        <c:axId val="282492784"/>
        <c:axId val="33932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317</c:v>
                </c:pt>
                <c:pt idx="2">
                  <c:v>#N/A</c:v>
                </c:pt>
                <c:pt idx="3">
                  <c:v>#N/A</c:v>
                </c:pt>
                <c:pt idx="4">
                  <c:v>244</c:v>
                </c:pt>
                <c:pt idx="5">
                  <c:v>#N/A</c:v>
                </c:pt>
                <c:pt idx="6">
                  <c:v>#N/A</c:v>
                </c:pt>
                <c:pt idx="7">
                  <c:v>214</c:v>
                </c:pt>
                <c:pt idx="8">
                  <c:v>#N/A</c:v>
                </c:pt>
                <c:pt idx="9">
                  <c:v>#N/A</c:v>
                </c:pt>
                <c:pt idx="10">
                  <c:v>191</c:v>
                </c:pt>
                <c:pt idx="11">
                  <c:v>#N/A</c:v>
                </c:pt>
                <c:pt idx="12">
                  <c:v>#N/A</c:v>
                </c:pt>
                <c:pt idx="13">
                  <c:v>201</c:v>
                </c:pt>
                <c:pt idx="14">
                  <c:v>#N/A</c:v>
                </c:pt>
              </c:numCache>
            </c:numRef>
          </c:val>
          <c:smooth val="0"/>
        </c:ser>
        <c:dLbls>
          <c:showLegendKey val="0"/>
          <c:showVal val="0"/>
          <c:showCatName val="0"/>
          <c:showSerName val="0"/>
          <c:showPercent val="0"/>
          <c:showBubbleSize val="0"/>
        </c:dLbls>
        <c:marker val="1"/>
        <c:smooth val="0"/>
        <c:axId val="282492784"/>
        <c:axId val="339320944"/>
      </c:lineChart>
      <c:catAx>
        <c:axId val="28249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320944"/>
        <c:crosses val="autoZero"/>
        <c:auto val="1"/>
        <c:lblAlgn val="ctr"/>
        <c:lblOffset val="100"/>
        <c:tickLblSkip val="1"/>
        <c:tickMarkSkip val="1"/>
        <c:noMultiLvlLbl val="0"/>
      </c:catAx>
      <c:valAx>
        <c:axId val="33932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49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2894</c:v>
                </c:pt>
                <c:pt idx="5">
                  <c:v>2972</c:v>
                </c:pt>
                <c:pt idx="8">
                  <c:v>2942</c:v>
                </c:pt>
                <c:pt idx="11">
                  <c:v>3015</c:v>
                </c:pt>
                <c:pt idx="14">
                  <c:v>3034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846</c:v>
                </c:pt>
                <c:pt idx="5">
                  <c:v>915</c:v>
                </c:pt>
                <c:pt idx="8">
                  <c:v>889</c:v>
                </c:pt>
                <c:pt idx="11">
                  <c:v>946</c:v>
                </c:pt>
                <c:pt idx="14">
                  <c:v>889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1114</c:v>
                </c:pt>
                <c:pt idx="5">
                  <c:v>1322</c:v>
                </c:pt>
                <c:pt idx="8">
                  <c:v>1512</c:v>
                </c:pt>
                <c:pt idx="11">
                  <c:v>1540</c:v>
                </c:pt>
                <c:pt idx="14">
                  <c:v>1703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844</c:v>
                </c:pt>
                <c:pt idx="3">
                  <c:v>881</c:v>
                </c:pt>
                <c:pt idx="6">
                  <c:v>800</c:v>
                </c:pt>
                <c:pt idx="9">
                  <c:v>759</c:v>
                </c:pt>
                <c:pt idx="12">
                  <c:v>732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189</c:v>
                </c:pt>
                <c:pt idx="3">
                  <c:v>218</c:v>
                </c:pt>
                <c:pt idx="6">
                  <c:v>206</c:v>
                </c:pt>
                <c:pt idx="9">
                  <c:v>222</c:v>
                </c:pt>
                <c:pt idx="12">
                  <c:v>218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862</c:v>
                </c:pt>
                <c:pt idx="3">
                  <c:v>1188</c:v>
                </c:pt>
                <c:pt idx="6">
                  <c:v>1257</c:v>
                </c:pt>
                <c:pt idx="9">
                  <c:v>1148</c:v>
                </c:pt>
                <c:pt idx="12">
                  <c:v>1086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133</c:v>
                </c:pt>
                <c:pt idx="3">
                  <c:v>102</c:v>
                </c:pt>
                <c:pt idx="6">
                  <c:v>69</c:v>
                </c:pt>
                <c:pt idx="9">
                  <c:v>35</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3978</c:v>
                </c:pt>
                <c:pt idx="3">
                  <c:v>3998</c:v>
                </c:pt>
                <c:pt idx="6">
                  <c:v>3740</c:v>
                </c:pt>
                <c:pt idx="9">
                  <c:v>3838</c:v>
                </c:pt>
                <c:pt idx="12">
                  <c:v>3713</c:v>
                </c:pt>
              </c:numCache>
            </c:numRef>
          </c:val>
        </c:ser>
        <c:dLbls>
          <c:showLegendKey val="0"/>
          <c:showVal val="0"/>
          <c:showCatName val="0"/>
          <c:showSerName val="0"/>
          <c:showPercent val="0"/>
          <c:showBubbleSize val="0"/>
        </c:dLbls>
        <c:gapWidth val="100"/>
        <c:overlap val="100"/>
        <c:axId val="342395896"/>
        <c:axId val="34239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1153</c:v>
                </c:pt>
                <c:pt idx="2">
                  <c:v>#N/A</c:v>
                </c:pt>
                <c:pt idx="3">
                  <c:v>#N/A</c:v>
                </c:pt>
                <c:pt idx="4">
                  <c:v>1178</c:v>
                </c:pt>
                <c:pt idx="5">
                  <c:v>#N/A</c:v>
                </c:pt>
                <c:pt idx="6">
                  <c:v>#N/A</c:v>
                </c:pt>
                <c:pt idx="7">
                  <c:v>729</c:v>
                </c:pt>
                <c:pt idx="8">
                  <c:v>#N/A</c:v>
                </c:pt>
                <c:pt idx="9">
                  <c:v>#N/A</c:v>
                </c:pt>
                <c:pt idx="10">
                  <c:v>501</c:v>
                </c:pt>
                <c:pt idx="11">
                  <c:v>#N/A</c:v>
                </c:pt>
                <c:pt idx="12">
                  <c:v>#N/A</c:v>
                </c:pt>
                <c:pt idx="13">
                  <c:v>125</c:v>
                </c:pt>
                <c:pt idx="14">
                  <c:v>#N/A</c:v>
                </c:pt>
              </c:numCache>
            </c:numRef>
          </c:val>
          <c:smooth val="0"/>
        </c:ser>
        <c:dLbls>
          <c:showLegendKey val="0"/>
          <c:showVal val="0"/>
          <c:showCatName val="0"/>
          <c:showSerName val="0"/>
          <c:showPercent val="0"/>
          <c:showBubbleSize val="0"/>
        </c:dLbls>
        <c:marker val="1"/>
        <c:smooth val="0"/>
        <c:axId val="342395896"/>
        <c:axId val="342396288"/>
      </c:lineChart>
      <c:catAx>
        <c:axId val="34239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396288"/>
        <c:crosses val="autoZero"/>
        <c:auto val="1"/>
        <c:lblAlgn val="ctr"/>
        <c:lblOffset val="100"/>
        <c:tickLblSkip val="1"/>
        <c:tickMarkSkip val="1"/>
        <c:noMultiLvlLbl val="0"/>
      </c:catAx>
      <c:valAx>
        <c:axId val="34239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39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{06556DFA-CC45-46CB-9C0C-7B560D8DF5C7}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{5E981790-1A2B-4665-95F7-F47B500E411B}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{EAEC4404-8ED5-4244-9B4B-2E1EBB31A0A8}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{E85ECB32-96FF-41E7-BFC0-74698C66A1B9}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{9709EFB5-30F3-4624-8CA6-962F488DC03A}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{FC0E7D7C-5914-427D-B2A3-8285572EDCD9}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{E944253A-C7E1-44EF-9E4B-4C5BC6478A49}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{5A368787-DC76-4836-843C-387D1367CF29}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{E4EF6646-9CA1-4B80-A44E-80AA1068DF1F}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{1A4D0153-6B60-47EF-9B84-0E1E3C6CB431}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42397072"/>
        <c:axId val="342397464"/>
      </c:scatterChart>
      <c:valAx>
        <c:axId val="3423970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2397464"/>
        <c:crosses val="autoZero"/>
        <c:crossBetween val="midCat"/>
      </c:valAx>
      <c:valAx>
        <c:axId val="3423974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2397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{93457D2F-0D92-40B9-8BB8-D2321A6A4922}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{D7D8984A-8B05-4C81-8BDD-5E99618F0E1E}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{7CCC1536-6618-4241-AD8D-DFA51837C9E6}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{4AD785D5-1D49-4994-B1B1-C747A2DA715E}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{3483FE05-20D7-45BF-857E-BEFEE3479532}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16.899999999999999</c:v>
                </c:pt>
                <c:pt idx="1">
                  <c:v>15.4</c:v>
                </c:pt>
                <c:pt idx="2">
                  <c:v>13.8</c:v>
                </c:pt>
                <c:pt idx="3">
                  <c:v>11.5</c:v>
                </c:pt>
                <c:pt idx="4">
                  <c:v>10.7</c:v>
                </c:pt>
              </c:numCache>
            </c:numRef>
          </c:xVal>
          <c:yVal>
            <c:numRef>
              <c:f>公会計指標分析・財政指標組合せ分析表!$K$73:$O$73</c:f>
              <c:numCache>
                <c:formatCode>#,##0.0;"▲ "#,##0.0</c:formatCode>
                <c:ptCount val="5"/>
                <c:pt idx="0">
                  <c:v>62.4</c:v>
                </c:pt>
                <c:pt idx="1">
                  <c:v>62.2</c:v>
                </c:pt>
                <c:pt idx="2">
                  <c:v>38.4</c:v>
                </c:pt>
                <c:pt idx="3">
                  <c:v>27.4</c:v>
                </c:pt>
                <c:pt idx="4">
                  <c:v>6.6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{ADB65533-5A88-45BA-A4D5-E2A2DAE2B7BF}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{C3C61A28-4CF9-492B-BFCF-C5B0622F3F46}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{53C7F7CE-F5A8-44C8-B76C-064527712723}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{55F93513-CE65-4707-BD85-6076C93BDD90}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{68895745-7C1A-4E9E-B7E8-05EB5B8AA176}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342398248"/>
        <c:axId val="342398640"/>
      </c:scatterChart>
      <c:valAx>
        <c:axId val="342398248"/>
        <c:scaling>
          <c:orientation val="minMax"/>
          <c:max val="17.700000000000003"/>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2398640"/>
        <c:crosses val="autoZero"/>
        <c:crossBetween val="midCat"/>
      </c:valAx>
      <c:valAx>
        <c:axId val="342398640"/>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2398248"/>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普通建設事業費に係る既発債の償還終了による元利償還金の減少に伴い、実質公債費比率は、年々減少傾向にある。</a:t>
          </a:r>
        </a:p>
        <a:p>
          <a:r>
            <a:rPr kumimoji="1" lang="ja-JP" altLang="en-US" sz="1300">
              <a:latin typeface="ＭＳ ゴシック" pitchFamily="49" charset="-128"/>
              <a:ea typeface="ＭＳ ゴシック" pitchFamily="49" charset="-128"/>
            </a:rPr>
            <a:t>　また、臨時財政対策債や過疎対策事業債といった普通交付税に元利償還金が措置される地方債の発行や公債費に充当した特定財源の増により、実質公債費率の分子から控除される算入公債費率等の占める割合は増加傾向にある。</a:t>
          </a:r>
        </a:p>
        <a:p>
          <a:r>
            <a:rPr kumimoji="1" lang="ja-JP" altLang="en-US" sz="1300">
              <a:latin typeface="ＭＳ ゴシック" pitchFamily="49" charset="-128"/>
              <a:ea typeface="ＭＳ ゴシック" pitchFamily="49" charset="-128"/>
            </a:rPr>
            <a:t>　しかし、平成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年度で終了した統合簡易水道事業に係る元利償還金に対する繰出金が多額となっていることから、今後も事業の整理・縮小を図るなど、起債依存型の事業実施を見直す必要がある。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毎年比率が低下している主な要因として、充当可能財源等のうち、充当可能基金が毎年増加していることが挙げられる。</a:t>
          </a:r>
        </a:p>
        <a:p>
          <a:r>
            <a:rPr kumimoji="1" lang="ja-JP" altLang="en-US" sz="1400">
              <a:latin typeface="ＭＳ ゴシック" pitchFamily="49" charset="-128"/>
              <a:ea typeface="ＭＳ ゴシック" pitchFamily="49" charset="-128"/>
            </a:rPr>
            <a:t>　地方債現在高については、繰上償還や公共施設建設事業に係る償還が終了したことにより、平成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年度と比較して減少しているが、平成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年度で終了した統合簡易水道事業や平成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年度まで実施する配水管整備事業に伴い、今後、公営企業債等繰入見込額の増が見込まれることから、今後も事業の整理・縮小を図るなど、各種事業実施を見直す必要がある。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
3,434
167.96
3,757,514
3,689,945
28,812
2,251,265
3,713,188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
3,434
167.96
3,757,514
3,689,945
28,812
2,251,265
3,713,188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
3,434
167.96
3,757,514
3,689,945
28,812
2,251,265
3,713,188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
3,434
167.96
3,757,514
3,689,945
28,812
2,251,265
3,713,188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人口減少や全国平均を上回る高齢化率に加え、町内に中心となる産業がないこと等により、財政基盤が弱く、類似団体の平均より若干下回っている。</a:t>
          </a:r>
        </a:p>
        <a:p>
          <a:r>
            <a:rPr kumimoji="1" lang="ja-JP" altLang="en-US" sz="1300">
              <a:latin typeface="ＭＳ Ｐゴシック"/>
            </a:rPr>
            <a:t>　事務事業の見直しによる歳出削減を行い、活力あるまちづくりを展開しつつ、行政の効率化に努めることにより、財政の健全化を図る。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69" name="直線コネクタ 68"/>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8" name="直線コネクタ 77"/>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普通交付税の増による経常一般財源等の増が、昨年度と比較して</a:t>
          </a:r>
          <a:r>
            <a:rPr kumimoji="1" lang="en-US" altLang="ja-JP" sz="1300">
              <a:latin typeface="ＭＳ Ｐゴシック"/>
            </a:rPr>
            <a:t>1.0</a:t>
          </a:r>
          <a:r>
            <a:rPr kumimoji="1" lang="ja-JP" altLang="en-US" sz="1300">
              <a:latin typeface="ＭＳ Ｐゴシック"/>
            </a:rPr>
            <a:t>ポイント減となった主な要因である。</a:t>
          </a:r>
        </a:p>
        <a:p>
          <a:r>
            <a:rPr kumimoji="1" lang="ja-JP" altLang="en-US" sz="1300">
              <a:latin typeface="ＭＳ Ｐゴシック"/>
            </a:rPr>
            <a:t>　類似団体平均と比較すると、公債費は地方債の抑制等により類似団体平均と同水準まで改善しているが、他会計の繰出金や維持補修費、扶助費については大きく上回っており、年々増加傾向にあることから、これらの経費を中心に全体的な経費削減を行い、類似団体平均まで改善するよう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126365</xdr:rowOff>
    </xdr:from>
    <xdr:to>
      <xdr:col>7</xdr:col>
      <xdr:colOff>152400</xdr:colOff>
      <xdr:row>63</xdr:row>
      <xdr:rowOff>166581</xdr:rowOff>
    </xdr:to>
    <xdr:cxnSp macro="">
      <xdr:nvCxnSpPr>
        <xdr:cNvPr id="132" name="直線コネクタ 131"/>
        <xdr:cNvCxnSpPr/>
      </xdr:nvCxnSpPr>
      <xdr:spPr>
        <a:xfrm flipV="1">
          <a:off x="4114800" y="1092771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82127</xdr:rowOff>
    </xdr:from>
    <xdr:to>
      <xdr:col>6</xdr:col>
      <xdr:colOff>0</xdr:colOff>
      <xdr:row>63</xdr:row>
      <xdr:rowOff>166581</xdr:rowOff>
    </xdr:to>
    <xdr:cxnSp macro="">
      <xdr:nvCxnSpPr>
        <xdr:cNvPr id="135" name="直線コネクタ 134"/>
        <xdr:cNvCxnSpPr/>
      </xdr:nvCxnSpPr>
      <xdr:spPr>
        <a:xfrm>
          <a:off x="3225800" y="1088347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63</xdr:row>
      <xdr:rowOff>90170</xdr:rowOff>
    </xdr:to>
    <xdr:cxnSp macro="">
      <xdr:nvCxnSpPr>
        <xdr:cNvPr id="138" name="直線コネクタ 137"/>
        <xdr:cNvCxnSpPr/>
      </xdr:nvCxnSpPr>
      <xdr:spPr>
        <a:xfrm flipV="1">
          <a:off x="2336800" y="1088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63</xdr:row>
      <xdr:rowOff>154517</xdr:rowOff>
    </xdr:to>
    <xdr:cxnSp macro="">
      <xdr:nvCxnSpPr>
        <xdr:cNvPr id="141" name="直線コネクタ 140"/>
        <xdr:cNvCxnSpPr/>
      </xdr:nvCxnSpPr>
      <xdr:spPr>
        <a:xfrm flipV="1">
          <a:off x="1447800" y="1089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51" name="円/楕円 150"/>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47642</xdr:rowOff>
    </xdr:from>
    <xdr:ext cx="762000" cy="259045"/>
    <xdr:sp macro="" textlink="">
      <xdr:nvSpPr>
        <xdr:cNvPr id="152" name="財政構造の弾力性該当値テキスト"/>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115781</xdr:rowOff>
    </xdr:from>
    <xdr:to>
      <xdr:col>6</xdr:col>
      <xdr:colOff>50800</xdr:colOff>
      <xdr:row>64</xdr:row>
      <xdr:rowOff>45931</xdr:rowOff>
    </xdr:to>
    <xdr:sp macro="" textlink="">
      <xdr:nvSpPr>
        <xdr:cNvPr id="153" name="円/楕円 152"/>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30708</xdr:rowOff>
    </xdr:from>
    <xdr:ext cx="736600" cy="259045"/>
    <xdr:sp macro="" textlink="">
      <xdr:nvSpPr>
        <xdr:cNvPr id="154" name="テキスト ボックス 153"/>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31327</xdr:rowOff>
    </xdr:from>
    <xdr:to>
      <xdr:col>4</xdr:col>
      <xdr:colOff>533400</xdr:colOff>
      <xdr:row>63</xdr:row>
      <xdr:rowOff>132927</xdr:rowOff>
    </xdr:to>
    <xdr:sp macro="" textlink="">
      <xdr:nvSpPr>
        <xdr:cNvPr id="155" name="円/楕円 154"/>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56" name="テキスト ボックス 155"/>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7" name="円/楕円 156"/>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8" name="テキスト ボックス 157"/>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59" name="円/楕円 158"/>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60" name="テキスト ボックス 159"/>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[328,092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労務単価の引上げによる物件費の増が、昨年度と比較して</a:t>
          </a:r>
          <a:r>
            <a:rPr kumimoji="1" lang="en-US" altLang="ja-JP" sz="1300">
              <a:latin typeface="ＭＳ Ｐゴシック"/>
            </a:rPr>
            <a:t>28,773</a:t>
          </a:r>
          <a:r>
            <a:rPr kumimoji="1" lang="ja-JP" altLang="en-US" sz="1300">
              <a:latin typeface="ＭＳ Ｐゴシック"/>
            </a:rPr>
            <a:t>円増となった主な要因である。</a:t>
          </a:r>
        </a:p>
        <a:p>
          <a:r>
            <a:rPr kumimoji="1" lang="ja-JP" altLang="en-US" sz="1300">
              <a:latin typeface="ＭＳ Ｐゴシック"/>
            </a:rPr>
            <a:t>　類似団体平均と比較すると決算額は低くなっており、その要因として、ごみ処理業務や消防業務を一部事務組合で行っていることが挙げられる。</a:t>
          </a:r>
        </a:p>
        <a:p>
          <a:r>
            <a:rPr kumimoji="1" lang="ja-JP" altLang="en-US" sz="1300">
              <a:latin typeface="ＭＳ Ｐゴシック"/>
            </a:rPr>
            <a:t>　しかし、一部事務組合の負担金や公営企業会計への繰出金のうち、人件費や物件費に充てた費用を合計すると、１人あたりの負担額は大幅に増となることから、これらの経費を抑制することが必要となる。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28246</xdr:rowOff>
    </xdr:from>
    <xdr:to>
      <xdr:col>7</xdr:col>
      <xdr:colOff>152400</xdr:colOff>
      <xdr:row>82</xdr:row>
      <xdr:rowOff>61308</xdr:rowOff>
    </xdr:to>
    <xdr:cxnSp macro="">
      <xdr:nvCxnSpPr>
        <xdr:cNvPr id="196" name="直線コネクタ 195"/>
        <xdr:cNvCxnSpPr/>
      </xdr:nvCxnSpPr>
      <xdr:spPr>
        <a:xfrm>
          <a:off x="4114800" y="14087146"/>
          <a:ext cx="838200" cy="3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162316</xdr:rowOff>
    </xdr:from>
    <xdr:to>
      <xdr:col>6</xdr:col>
      <xdr:colOff>0</xdr:colOff>
      <xdr:row>82</xdr:row>
      <xdr:rowOff>28246</xdr:rowOff>
    </xdr:to>
    <xdr:cxnSp macro="">
      <xdr:nvCxnSpPr>
        <xdr:cNvPr id="199" name="直線コネクタ 198"/>
        <xdr:cNvCxnSpPr/>
      </xdr:nvCxnSpPr>
      <xdr:spPr>
        <a:xfrm>
          <a:off x="3225800" y="14049766"/>
          <a:ext cx="889000" cy="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150985</xdr:rowOff>
    </xdr:from>
    <xdr:to>
      <xdr:col>4</xdr:col>
      <xdr:colOff>482600</xdr:colOff>
      <xdr:row>81</xdr:row>
      <xdr:rowOff>162316</xdr:rowOff>
    </xdr:to>
    <xdr:cxnSp macro="">
      <xdr:nvCxnSpPr>
        <xdr:cNvPr id="202" name="直線コネクタ 201"/>
        <xdr:cNvCxnSpPr/>
      </xdr:nvCxnSpPr>
      <xdr:spPr>
        <a:xfrm>
          <a:off x="2336800" y="14038435"/>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140055</xdr:rowOff>
    </xdr:from>
    <xdr:to>
      <xdr:col>3</xdr:col>
      <xdr:colOff>279400</xdr:colOff>
      <xdr:row>81</xdr:row>
      <xdr:rowOff>150985</xdr:rowOff>
    </xdr:to>
    <xdr:cxnSp macro="">
      <xdr:nvCxnSpPr>
        <xdr:cNvPr id="205" name="直線コネクタ 204"/>
        <xdr:cNvCxnSpPr/>
      </xdr:nvCxnSpPr>
      <xdr:spPr>
        <a:xfrm>
          <a:off x="1447800" y="14027505"/>
          <a:ext cx="889000" cy="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10508</xdr:rowOff>
    </xdr:from>
    <xdr:to>
      <xdr:col>7</xdr:col>
      <xdr:colOff>203200</xdr:colOff>
      <xdr:row>82</xdr:row>
      <xdr:rowOff>112108</xdr:rowOff>
    </xdr:to>
    <xdr:sp macro="" textlink="">
      <xdr:nvSpPr>
        <xdr:cNvPr id="215" name="円/楕円 214"/>
        <xdr:cNvSpPr/>
      </xdr:nvSpPr>
      <xdr:spPr>
        <a:xfrm>
          <a:off x="4902200" y="1406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27035</xdr:rowOff>
    </xdr:from>
    <xdr:ext cx="762000" cy="259045"/>
    <xdr:sp macro="" textlink="">
      <xdr:nvSpPr>
        <xdr:cNvPr id="216" name="人件費・物件費等の状況該当値テキスト"/>
        <xdr:cNvSpPr txBox="1"/>
      </xdr:nvSpPr>
      <xdr:spPr>
        <a:xfrm>
          <a:off x="5041900" y="139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328,092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148896</xdr:rowOff>
    </xdr:from>
    <xdr:to>
      <xdr:col>6</xdr:col>
      <xdr:colOff>50800</xdr:colOff>
      <xdr:row>82</xdr:row>
      <xdr:rowOff>79046</xdr:rowOff>
    </xdr:to>
    <xdr:sp macro="" textlink="">
      <xdr:nvSpPr>
        <xdr:cNvPr id="217" name="円/楕円 216"/>
        <xdr:cNvSpPr/>
      </xdr:nvSpPr>
      <xdr:spPr>
        <a:xfrm>
          <a:off x="4064000" y="140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89223</xdr:rowOff>
    </xdr:from>
    <xdr:ext cx="736600" cy="259045"/>
    <xdr:sp macro="" textlink="">
      <xdr:nvSpPr>
        <xdr:cNvPr id="218" name="テキスト ボックス 217"/>
        <xdr:cNvSpPr txBox="1"/>
      </xdr:nvSpPr>
      <xdr:spPr>
        <a:xfrm>
          <a:off x="3733800" y="1380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111516</xdr:rowOff>
    </xdr:from>
    <xdr:to>
      <xdr:col>4</xdr:col>
      <xdr:colOff>533400</xdr:colOff>
      <xdr:row>82</xdr:row>
      <xdr:rowOff>41666</xdr:rowOff>
    </xdr:to>
    <xdr:sp macro="" textlink="">
      <xdr:nvSpPr>
        <xdr:cNvPr id="219" name="円/楕円 218"/>
        <xdr:cNvSpPr/>
      </xdr:nvSpPr>
      <xdr:spPr>
        <a:xfrm>
          <a:off x="3175000" y="139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51843</xdr:rowOff>
    </xdr:from>
    <xdr:ext cx="762000" cy="259045"/>
    <xdr:sp macro="" textlink="">
      <xdr:nvSpPr>
        <xdr:cNvPr id="220" name="テキスト ボックス 219"/>
        <xdr:cNvSpPr txBox="1"/>
      </xdr:nvSpPr>
      <xdr:spPr>
        <a:xfrm>
          <a:off x="2844800" y="1376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100185</xdr:rowOff>
    </xdr:from>
    <xdr:to>
      <xdr:col>3</xdr:col>
      <xdr:colOff>330200</xdr:colOff>
      <xdr:row>82</xdr:row>
      <xdr:rowOff>30335</xdr:rowOff>
    </xdr:to>
    <xdr:sp macro="" textlink="">
      <xdr:nvSpPr>
        <xdr:cNvPr id="221" name="円/楕円 220"/>
        <xdr:cNvSpPr/>
      </xdr:nvSpPr>
      <xdr:spPr>
        <a:xfrm>
          <a:off x="2286000" y="139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40512</xdr:rowOff>
    </xdr:from>
    <xdr:ext cx="762000" cy="259045"/>
    <xdr:sp macro="" textlink="">
      <xdr:nvSpPr>
        <xdr:cNvPr id="222" name="テキスト ボックス 221"/>
        <xdr:cNvSpPr txBox="1"/>
      </xdr:nvSpPr>
      <xdr:spPr>
        <a:xfrm>
          <a:off x="1955800" y="1375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89255</xdr:rowOff>
    </xdr:from>
    <xdr:to>
      <xdr:col>2</xdr:col>
      <xdr:colOff>127000</xdr:colOff>
      <xdr:row>82</xdr:row>
      <xdr:rowOff>19405</xdr:rowOff>
    </xdr:to>
    <xdr:sp macro="" textlink="">
      <xdr:nvSpPr>
        <xdr:cNvPr id="223" name="円/楕円 222"/>
        <xdr:cNvSpPr/>
      </xdr:nvSpPr>
      <xdr:spPr>
        <a:xfrm>
          <a:off x="1397000" y="139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29582</xdr:rowOff>
    </xdr:from>
    <xdr:ext cx="762000" cy="259045"/>
    <xdr:sp macro="" textlink="">
      <xdr:nvSpPr>
        <xdr:cNvPr id="224" name="テキスト ボックス 223"/>
        <xdr:cNvSpPr txBox="1"/>
      </xdr:nvSpPr>
      <xdr:spPr>
        <a:xfrm>
          <a:off x="1066800" y="1374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247,414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50">
              <a:latin typeface="ＭＳ Ｐゴシック"/>
            </a:rPr>
            <a:t>国に準じた給与体系であり、地域給も導入済みであるが、平成</a:t>
          </a:r>
          <a:r>
            <a:rPr kumimoji="1" lang="en-US" altLang="ja-JP" sz="1250">
              <a:latin typeface="ＭＳ Ｐゴシック"/>
            </a:rPr>
            <a:t>20</a:t>
          </a:r>
          <a:r>
            <a:rPr kumimoji="1" lang="ja-JP" altLang="en-US" sz="1250">
              <a:latin typeface="ＭＳ Ｐゴシック"/>
            </a:rPr>
            <a:t>年度から実施していた行財政構造改革プランの終了に基づく職員の給与カット（</a:t>
          </a:r>
          <a:r>
            <a:rPr kumimoji="1" lang="en-US" altLang="ja-JP" sz="1250">
              <a:latin typeface="ＭＳ Ｐゴシック"/>
            </a:rPr>
            <a:t>10</a:t>
          </a:r>
          <a:r>
            <a:rPr kumimoji="1" lang="ja-JP" altLang="en-US" sz="1250">
              <a:latin typeface="ＭＳ Ｐゴシック"/>
            </a:rPr>
            <a:t>％）が平成</a:t>
          </a:r>
          <a:r>
            <a:rPr kumimoji="1" lang="en-US" altLang="ja-JP" sz="1250">
              <a:latin typeface="ＭＳ Ｐゴシック"/>
            </a:rPr>
            <a:t>23</a:t>
          </a:r>
          <a:r>
            <a:rPr kumimoji="1" lang="ja-JP" altLang="en-US" sz="1250">
              <a:latin typeface="ＭＳ Ｐゴシック"/>
            </a:rPr>
            <a:t>年度で終了したことで、前年度同様に類似団体平均を上回った。</a:t>
          </a:r>
        </a:p>
        <a:p>
          <a:r>
            <a:rPr kumimoji="1" lang="ja-JP" altLang="en-US" sz="1250">
              <a:latin typeface="ＭＳ Ｐゴシック"/>
            </a:rPr>
            <a:t>　一方、国において、平成</a:t>
          </a:r>
          <a:r>
            <a:rPr kumimoji="1" lang="en-US" altLang="ja-JP" sz="1250">
              <a:latin typeface="ＭＳ Ｐゴシック"/>
            </a:rPr>
            <a:t>25</a:t>
          </a:r>
          <a:r>
            <a:rPr kumimoji="1" lang="ja-JP" altLang="en-US" sz="1250">
              <a:latin typeface="ＭＳ Ｐゴシック"/>
            </a:rPr>
            <a:t>年度末で国家公務員の給与カット（</a:t>
          </a:r>
          <a:r>
            <a:rPr kumimoji="1" lang="en-US" altLang="ja-JP" sz="1250">
              <a:latin typeface="ＭＳ Ｐゴシック"/>
            </a:rPr>
            <a:t>7.8</a:t>
          </a:r>
          <a:r>
            <a:rPr kumimoji="1" lang="ja-JP" altLang="en-US" sz="1250">
              <a:latin typeface="ＭＳ Ｐゴシック"/>
            </a:rPr>
            <a:t>％）が終了したことから、昨年と同様に国家公務員の給与水準を下回り、ラスパイレス指数は</a:t>
          </a:r>
          <a:r>
            <a:rPr kumimoji="1" lang="en-US" altLang="ja-JP" sz="1250">
              <a:latin typeface="ＭＳ Ｐゴシック"/>
            </a:rPr>
            <a:t>97.6</a:t>
          </a:r>
          <a:r>
            <a:rPr kumimoji="1" lang="ja-JP" altLang="en-US" sz="1250">
              <a:latin typeface="ＭＳ Ｐゴシック"/>
            </a:rPr>
            <a:t>％となった。</a:t>
          </a:r>
        </a:p>
        <a:p>
          <a:r>
            <a:rPr kumimoji="1" lang="ja-JP" altLang="en-US" sz="1250">
              <a:latin typeface="ＭＳ Ｐゴシック"/>
            </a:rPr>
            <a:t>　今後、事務事業の見直し等により、類似団体の水準まで低下させるよう努める。</a:t>
          </a:r>
        </a:p>
        <a:p>
          <a:endParaRPr kumimoji="1" lang="ja-JP" altLang="en-US" sz="125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86</xdr:row>
      <xdr:rowOff>165946</xdr:rowOff>
    </xdr:to>
    <xdr:cxnSp macro="">
      <xdr:nvCxnSpPr>
        <xdr:cNvPr id="258" name="直線コネクタ 257"/>
        <xdr:cNvCxnSpPr/>
      </xdr:nvCxnSpPr>
      <xdr:spPr>
        <a:xfrm>
          <a:off x="16179800" y="1489456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149861</xdr:rowOff>
    </xdr:from>
    <xdr:to>
      <xdr:col>23</xdr:col>
      <xdr:colOff>406400</xdr:colOff>
      <xdr:row>86</xdr:row>
      <xdr:rowOff>169968</xdr:rowOff>
    </xdr:to>
    <xdr:cxnSp macro="">
      <xdr:nvCxnSpPr>
        <xdr:cNvPr id="261" name="直線コネクタ 260"/>
        <xdr:cNvCxnSpPr/>
      </xdr:nvCxnSpPr>
      <xdr:spPr>
        <a:xfrm flipV="1">
          <a:off x="15290800" y="14894561"/>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169968</xdr:rowOff>
    </xdr:from>
    <xdr:to>
      <xdr:col>22</xdr:col>
      <xdr:colOff>203200</xdr:colOff>
      <xdr:row>88</xdr:row>
      <xdr:rowOff>132714</xdr:rowOff>
    </xdr:to>
    <xdr:cxnSp macro="">
      <xdr:nvCxnSpPr>
        <xdr:cNvPr id="264" name="直線コネクタ 263"/>
        <xdr:cNvCxnSpPr/>
      </xdr:nvCxnSpPr>
      <xdr:spPr>
        <a:xfrm flipV="1">
          <a:off x="14401800" y="14914668"/>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132714</xdr:rowOff>
    </xdr:from>
    <xdr:to>
      <xdr:col>21</xdr:col>
      <xdr:colOff>0</xdr:colOff>
      <xdr:row>88</xdr:row>
      <xdr:rowOff>160866</xdr:rowOff>
    </xdr:to>
    <xdr:cxnSp macro="">
      <xdr:nvCxnSpPr>
        <xdr:cNvPr id="267" name="直線コネクタ 266"/>
        <xdr:cNvCxnSpPr/>
      </xdr:nvCxnSpPr>
      <xdr:spPr>
        <a:xfrm flipV="1">
          <a:off x="13512800" y="1522031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7" name="円/楕円 276"/>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8"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99061</xdr:rowOff>
    </xdr:from>
    <xdr:to>
      <xdr:col>23</xdr:col>
      <xdr:colOff>457200</xdr:colOff>
      <xdr:row>87</xdr:row>
      <xdr:rowOff>29211</xdr:rowOff>
    </xdr:to>
    <xdr:sp macro="" textlink="">
      <xdr:nvSpPr>
        <xdr:cNvPr id="279" name="円/楕円 278"/>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13988</xdr:rowOff>
    </xdr:from>
    <xdr:ext cx="736600" cy="259045"/>
    <xdr:sp macro="" textlink="">
      <xdr:nvSpPr>
        <xdr:cNvPr id="280" name="テキスト ボックス 279"/>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119168</xdr:rowOff>
    </xdr:from>
    <xdr:to>
      <xdr:col>22</xdr:col>
      <xdr:colOff>254000</xdr:colOff>
      <xdr:row>87</xdr:row>
      <xdr:rowOff>49318</xdr:rowOff>
    </xdr:to>
    <xdr:sp macro="" textlink="">
      <xdr:nvSpPr>
        <xdr:cNvPr id="281" name="円/楕円 280"/>
        <xdr:cNvSpPr/>
      </xdr:nvSpPr>
      <xdr:spPr>
        <a:xfrm>
          <a:off x="15240000" y="14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34095</xdr:rowOff>
    </xdr:from>
    <xdr:ext cx="762000" cy="259045"/>
    <xdr:sp macro="" textlink="">
      <xdr:nvSpPr>
        <xdr:cNvPr id="282" name="テキスト ボックス 281"/>
        <xdr:cNvSpPr txBox="1"/>
      </xdr:nvSpPr>
      <xdr:spPr>
        <a:xfrm>
          <a:off x="14909800" y="149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81914</xdr:rowOff>
    </xdr:from>
    <xdr:to>
      <xdr:col>21</xdr:col>
      <xdr:colOff>50800</xdr:colOff>
      <xdr:row>89</xdr:row>
      <xdr:rowOff>12064</xdr:rowOff>
    </xdr:to>
    <xdr:sp macro="" textlink="">
      <xdr:nvSpPr>
        <xdr:cNvPr id="283" name="円/楕円 282"/>
        <xdr:cNvSpPr/>
      </xdr:nvSpPr>
      <xdr:spPr>
        <a:xfrm>
          <a:off x="14351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168291</xdr:rowOff>
    </xdr:from>
    <xdr:ext cx="762000" cy="259045"/>
    <xdr:sp macro="" textlink="">
      <xdr:nvSpPr>
        <xdr:cNvPr id="284" name="テキスト ボックス 283"/>
        <xdr:cNvSpPr txBox="1"/>
      </xdr:nvSpPr>
      <xdr:spPr>
        <a:xfrm>
          <a:off x="14020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6" name="テキスト ボックス 285"/>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過去からの新規採用職員抑制策により、類似団体平均を下回っていることから、行政効率は比較的高いものと考えられる。</a:t>
          </a:r>
        </a:p>
        <a:p>
          <a:r>
            <a:rPr kumimoji="1" lang="ja-JP" altLang="en-US" sz="1300">
              <a:latin typeface="ＭＳ Ｐゴシック"/>
            </a:rPr>
            <a:t>　今後も現在の行政サービスを低下させることなく、事務事業の見直しにより適正な定員管理に努める。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17310</xdr:rowOff>
    </xdr:from>
    <xdr:to>
      <xdr:col>24</xdr:col>
      <xdr:colOff>558800</xdr:colOff>
      <xdr:row>61</xdr:row>
      <xdr:rowOff>53263</xdr:rowOff>
    </xdr:to>
    <xdr:cxnSp macro="">
      <xdr:nvCxnSpPr>
        <xdr:cNvPr id="318" name="直線コネクタ 317"/>
        <xdr:cNvCxnSpPr/>
      </xdr:nvCxnSpPr>
      <xdr:spPr>
        <a:xfrm>
          <a:off x="16179800" y="10475760"/>
          <a:ext cx="8382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153289</xdr:rowOff>
    </xdr:from>
    <xdr:to>
      <xdr:col>23</xdr:col>
      <xdr:colOff>406400</xdr:colOff>
      <xdr:row>61</xdr:row>
      <xdr:rowOff>17310</xdr:rowOff>
    </xdr:to>
    <xdr:cxnSp macro="">
      <xdr:nvCxnSpPr>
        <xdr:cNvPr id="321" name="直線コネクタ 320"/>
        <xdr:cNvCxnSpPr/>
      </xdr:nvCxnSpPr>
      <xdr:spPr>
        <a:xfrm>
          <a:off x="15290800" y="10440289"/>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125540</xdr:rowOff>
    </xdr:from>
    <xdr:to>
      <xdr:col>22</xdr:col>
      <xdr:colOff>203200</xdr:colOff>
      <xdr:row>60</xdr:row>
      <xdr:rowOff>153289</xdr:rowOff>
    </xdr:to>
    <xdr:cxnSp macro="">
      <xdr:nvCxnSpPr>
        <xdr:cNvPr id="324" name="直線コネクタ 323"/>
        <xdr:cNvCxnSpPr/>
      </xdr:nvCxnSpPr>
      <xdr:spPr>
        <a:xfrm>
          <a:off x="14401800" y="10412540"/>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108166</xdr:rowOff>
    </xdr:from>
    <xdr:to>
      <xdr:col>21</xdr:col>
      <xdr:colOff>0</xdr:colOff>
      <xdr:row>60</xdr:row>
      <xdr:rowOff>125540</xdr:rowOff>
    </xdr:to>
    <xdr:cxnSp macro="">
      <xdr:nvCxnSpPr>
        <xdr:cNvPr id="327" name="直線コネクタ 326"/>
        <xdr:cNvCxnSpPr/>
      </xdr:nvCxnSpPr>
      <xdr:spPr>
        <a:xfrm>
          <a:off x="13512800" y="1039516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2463</xdr:rowOff>
    </xdr:from>
    <xdr:to>
      <xdr:col>24</xdr:col>
      <xdr:colOff>609600</xdr:colOff>
      <xdr:row>61</xdr:row>
      <xdr:rowOff>104063</xdr:rowOff>
    </xdr:to>
    <xdr:sp macro="" textlink="">
      <xdr:nvSpPr>
        <xdr:cNvPr id="337" name="円/楕円 336"/>
        <xdr:cNvSpPr/>
      </xdr:nvSpPr>
      <xdr:spPr>
        <a:xfrm>
          <a:off x="16967200" y="104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18990</xdr:rowOff>
    </xdr:from>
    <xdr:ext cx="762000" cy="259045"/>
    <xdr:sp macro="" textlink="">
      <xdr:nvSpPr>
        <xdr:cNvPr id="338" name="定員管理の状況該当値テキスト"/>
        <xdr:cNvSpPr txBox="1"/>
      </xdr:nvSpPr>
      <xdr:spPr>
        <a:xfrm>
          <a:off x="17106900" y="1030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137960</xdr:rowOff>
    </xdr:from>
    <xdr:to>
      <xdr:col>23</xdr:col>
      <xdr:colOff>457200</xdr:colOff>
      <xdr:row>61</xdr:row>
      <xdr:rowOff>68110</xdr:rowOff>
    </xdr:to>
    <xdr:sp macro="" textlink="">
      <xdr:nvSpPr>
        <xdr:cNvPr id="339" name="円/楕円 338"/>
        <xdr:cNvSpPr/>
      </xdr:nvSpPr>
      <xdr:spPr>
        <a:xfrm>
          <a:off x="16129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78287</xdr:rowOff>
    </xdr:from>
    <xdr:ext cx="736600" cy="259045"/>
    <xdr:sp macro="" textlink="">
      <xdr:nvSpPr>
        <xdr:cNvPr id="340" name="テキスト ボックス 339"/>
        <xdr:cNvSpPr txBox="1"/>
      </xdr:nvSpPr>
      <xdr:spPr>
        <a:xfrm>
          <a:off x="15798800" y="1019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102489</xdr:rowOff>
    </xdr:from>
    <xdr:to>
      <xdr:col>22</xdr:col>
      <xdr:colOff>254000</xdr:colOff>
      <xdr:row>61</xdr:row>
      <xdr:rowOff>32639</xdr:rowOff>
    </xdr:to>
    <xdr:sp macro="" textlink="">
      <xdr:nvSpPr>
        <xdr:cNvPr id="341" name="円/楕円 340"/>
        <xdr:cNvSpPr/>
      </xdr:nvSpPr>
      <xdr:spPr>
        <a:xfrm>
          <a:off x="15240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42816</xdr:rowOff>
    </xdr:from>
    <xdr:ext cx="762000" cy="259045"/>
    <xdr:sp macro="" textlink="">
      <xdr:nvSpPr>
        <xdr:cNvPr id="342" name="テキスト ボックス 341"/>
        <xdr:cNvSpPr txBox="1"/>
      </xdr:nvSpPr>
      <xdr:spPr>
        <a:xfrm>
          <a:off x="14909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74740</xdr:rowOff>
    </xdr:from>
    <xdr:to>
      <xdr:col>21</xdr:col>
      <xdr:colOff>50800</xdr:colOff>
      <xdr:row>61</xdr:row>
      <xdr:rowOff>4890</xdr:rowOff>
    </xdr:to>
    <xdr:sp macro="" textlink="">
      <xdr:nvSpPr>
        <xdr:cNvPr id="343" name="円/楕円 342"/>
        <xdr:cNvSpPr/>
      </xdr:nvSpPr>
      <xdr:spPr>
        <a:xfrm>
          <a:off x="14351000" y="103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15067</xdr:rowOff>
    </xdr:from>
    <xdr:ext cx="762000" cy="259045"/>
    <xdr:sp macro="" textlink="">
      <xdr:nvSpPr>
        <xdr:cNvPr id="344" name="テキスト ボックス 343"/>
        <xdr:cNvSpPr txBox="1"/>
      </xdr:nvSpPr>
      <xdr:spPr>
        <a:xfrm>
          <a:off x="14020800" y="101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57366</xdr:rowOff>
    </xdr:from>
    <xdr:to>
      <xdr:col>19</xdr:col>
      <xdr:colOff>533400</xdr:colOff>
      <xdr:row>60</xdr:row>
      <xdr:rowOff>158966</xdr:rowOff>
    </xdr:to>
    <xdr:sp macro="" textlink="">
      <xdr:nvSpPr>
        <xdr:cNvPr id="345" name="円/楕円 344"/>
        <xdr:cNvSpPr/>
      </xdr:nvSpPr>
      <xdr:spPr>
        <a:xfrm>
          <a:off x="13462000" y="103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169143</xdr:rowOff>
    </xdr:from>
    <xdr:ext cx="762000" cy="259045"/>
    <xdr:sp macro="" textlink="">
      <xdr:nvSpPr>
        <xdr:cNvPr id="346" name="テキスト ボックス 345"/>
        <xdr:cNvSpPr txBox="1"/>
      </xdr:nvSpPr>
      <xdr:spPr>
        <a:xfrm>
          <a:off x="13131800" y="10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300">
              <a:latin typeface="ＭＳ Ｐゴシック"/>
            </a:rPr>
            <a:t>普通建設事業費に係る既発債の償還終了に伴い、昨年度に引き続き地方債の発行に国の許可が必要となる</a:t>
          </a:r>
          <a:r>
            <a:rPr kumimoji="1" lang="en-US" altLang="ja-JP" sz="1300">
              <a:latin typeface="ＭＳ Ｐゴシック"/>
            </a:rPr>
            <a:t>18</a:t>
          </a:r>
          <a:r>
            <a:rPr kumimoji="1" lang="ja-JP" altLang="en-US" sz="1300">
              <a:latin typeface="ＭＳ Ｐゴシック"/>
            </a:rPr>
            <a:t>％を下回った。さらに地方債の発行の抑制等により、実質公債費比率は年々減少傾向にある。</a:t>
          </a:r>
        </a:p>
        <a:p>
          <a:r>
            <a:rPr kumimoji="1" lang="ja-JP" altLang="en-US" sz="1300">
              <a:latin typeface="ＭＳ Ｐゴシック"/>
            </a:rPr>
            <a:t>　しかし、類似団体平均を</a:t>
          </a:r>
          <a:r>
            <a:rPr kumimoji="1" lang="en-US" altLang="ja-JP" sz="1300">
              <a:latin typeface="ＭＳ Ｐゴシック"/>
            </a:rPr>
            <a:t>2.9</a:t>
          </a:r>
          <a:r>
            <a:rPr kumimoji="1" lang="ja-JP" altLang="en-US" sz="1300">
              <a:latin typeface="ＭＳ Ｐゴシック"/>
            </a:rPr>
            <a:t>ポイント上回っているため、今後も事業の整理・縮小を図るなど、起債依存型の事業実施を見直し、類似団体の水準まで低下させるよう努める。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59182</xdr:rowOff>
    </xdr:from>
    <xdr:to>
      <xdr:col>24</xdr:col>
      <xdr:colOff>558800</xdr:colOff>
      <xdr:row>42</xdr:row>
      <xdr:rowOff>97790</xdr:rowOff>
    </xdr:to>
    <xdr:cxnSp macro="">
      <xdr:nvCxnSpPr>
        <xdr:cNvPr id="377" name="直線コネクタ 376"/>
        <xdr:cNvCxnSpPr/>
      </xdr:nvCxnSpPr>
      <xdr:spPr>
        <a:xfrm flipV="1">
          <a:off x="16179800" y="726008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43</xdr:row>
      <xdr:rowOff>37338</xdr:rowOff>
    </xdr:to>
    <xdr:cxnSp macro="">
      <xdr:nvCxnSpPr>
        <xdr:cNvPr id="380" name="直線コネクタ 379"/>
        <xdr:cNvCxnSpPr/>
      </xdr:nvCxnSpPr>
      <xdr:spPr>
        <a:xfrm flipV="1">
          <a:off x="15290800" y="729869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37338</xdr:rowOff>
    </xdr:from>
    <xdr:to>
      <xdr:col>22</xdr:col>
      <xdr:colOff>203200</xdr:colOff>
      <xdr:row>43</xdr:row>
      <xdr:rowOff>114554</xdr:rowOff>
    </xdr:to>
    <xdr:cxnSp macro="">
      <xdr:nvCxnSpPr>
        <xdr:cNvPr id="383" name="直線コネクタ 382"/>
        <xdr:cNvCxnSpPr/>
      </xdr:nvCxnSpPr>
      <xdr:spPr>
        <a:xfrm flipV="1">
          <a:off x="14401800" y="74096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114554</xdr:rowOff>
    </xdr:from>
    <xdr:to>
      <xdr:col>21</xdr:col>
      <xdr:colOff>0</xdr:colOff>
      <xdr:row>44</xdr:row>
      <xdr:rowOff>15494</xdr:rowOff>
    </xdr:to>
    <xdr:cxnSp macro="">
      <xdr:nvCxnSpPr>
        <xdr:cNvPr id="386" name="直線コネクタ 385"/>
        <xdr:cNvCxnSpPr/>
      </xdr:nvCxnSpPr>
      <xdr:spPr>
        <a:xfrm flipV="1">
          <a:off x="13512800" y="7486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8382</xdr:rowOff>
    </xdr:from>
    <xdr:to>
      <xdr:col>24</xdr:col>
      <xdr:colOff>609600</xdr:colOff>
      <xdr:row>42</xdr:row>
      <xdr:rowOff>109982</xdr:rowOff>
    </xdr:to>
    <xdr:sp macro="" textlink="">
      <xdr:nvSpPr>
        <xdr:cNvPr id="396" name="円/楕円 395"/>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151909</xdr:rowOff>
    </xdr:from>
    <xdr:ext cx="762000" cy="259045"/>
    <xdr:sp macro="" textlink="">
      <xdr:nvSpPr>
        <xdr:cNvPr id="397" name="公債費負担の状況該当値テキスト"/>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8" name="円/楕円 397"/>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9" name="テキスト ボックス 398"/>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157988</xdr:rowOff>
    </xdr:from>
    <xdr:to>
      <xdr:col>22</xdr:col>
      <xdr:colOff>254000</xdr:colOff>
      <xdr:row>43</xdr:row>
      <xdr:rowOff>88138</xdr:rowOff>
    </xdr:to>
    <xdr:sp macro="" textlink="">
      <xdr:nvSpPr>
        <xdr:cNvPr id="400" name="円/楕円 399"/>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72915</xdr:rowOff>
    </xdr:from>
    <xdr:ext cx="762000" cy="259045"/>
    <xdr:sp macro="" textlink="">
      <xdr:nvSpPr>
        <xdr:cNvPr id="401" name="テキスト ボックス 400"/>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402" name="円/楕円 401"/>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403" name="テキスト ボックス 402"/>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136144</xdr:rowOff>
    </xdr:from>
    <xdr:to>
      <xdr:col>19</xdr:col>
      <xdr:colOff>533400</xdr:colOff>
      <xdr:row>44</xdr:row>
      <xdr:rowOff>66294</xdr:rowOff>
    </xdr:to>
    <xdr:sp macro="" textlink="">
      <xdr:nvSpPr>
        <xdr:cNvPr id="404" name="円/楕円 403"/>
        <xdr:cNvSpPr/>
      </xdr:nvSpPr>
      <xdr:spPr>
        <a:xfrm>
          <a:off x="13462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51071</xdr:rowOff>
    </xdr:from>
    <xdr:ext cx="762000" cy="259045"/>
    <xdr:sp macro="" textlink="">
      <xdr:nvSpPr>
        <xdr:cNvPr id="405" name="テキスト ボックス 404"/>
        <xdr:cNvSpPr txBox="1"/>
      </xdr:nvSpPr>
      <xdr:spPr>
        <a:xfrm>
          <a:off x="13131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類似団体平均を大きく上回っている主な要因として、地方債残高及び退職手当負担見込額が多額であることによる。</a:t>
          </a:r>
        </a:p>
        <a:p>
          <a:r>
            <a:rPr kumimoji="1" lang="ja-JP" altLang="en-US" sz="1300">
              <a:latin typeface="ＭＳ Ｐゴシック"/>
            </a:rPr>
            <a:t>　なお、類似団体平均を上回っているものの、国営土地改良事業及び社会福祉法人の施設建設に係る債務負担行為が平成</a:t>
          </a:r>
          <a:r>
            <a:rPr kumimoji="1" lang="en-US" altLang="ja-JP" sz="1300">
              <a:latin typeface="ＭＳ Ｐゴシック"/>
            </a:rPr>
            <a:t>26</a:t>
          </a:r>
          <a:r>
            <a:rPr kumimoji="1" lang="ja-JP" altLang="en-US" sz="1300">
              <a:latin typeface="ＭＳ Ｐゴシック"/>
            </a:rPr>
            <a:t>年度で終了したことにより、将来負担額が減少したため、昨年度より</a:t>
          </a:r>
          <a:r>
            <a:rPr kumimoji="1" lang="en-US" altLang="ja-JP" sz="1300">
              <a:latin typeface="ＭＳ Ｐゴシック"/>
            </a:rPr>
            <a:t>20.8</a:t>
          </a:r>
          <a:r>
            <a:rPr kumimoji="1" lang="ja-JP" altLang="en-US" sz="1300">
              <a:latin typeface="ＭＳ Ｐゴシック"/>
            </a:rPr>
            <a:t>ポイント減少した。</a:t>
          </a:r>
        </a:p>
        <a:p>
          <a:r>
            <a:rPr kumimoji="1" lang="ja-JP" altLang="en-US" sz="1300">
              <a:latin typeface="ＭＳ Ｐゴシック"/>
            </a:rPr>
            <a:t>　今後も、財政調整基金及び減債基金の積立による充当可能基金の増額や公債費等の義務的経費の削減に努め、後年への負担を少しでも軽減するように財政の健全化を図る。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58843</xdr:rowOff>
    </xdr:from>
    <xdr:to>
      <xdr:col>24</xdr:col>
      <xdr:colOff>558800</xdr:colOff>
      <xdr:row>15</xdr:row>
      <xdr:rowOff>166229</xdr:rowOff>
    </xdr:to>
    <xdr:cxnSp macro="">
      <xdr:nvCxnSpPr>
        <xdr:cNvPr id="439" name="直線コネクタ 438"/>
        <xdr:cNvCxnSpPr/>
      </xdr:nvCxnSpPr>
      <xdr:spPr>
        <a:xfrm flipV="1">
          <a:off x="16179800" y="2459143"/>
          <a:ext cx="838200" cy="27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166229</xdr:rowOff>
    </xdr:from>
    <xdr:to>
      <xdr:col>23</xdr:col>
      <xdr:colOff>406400</xdr:colOff>
      <xdr:row>16</xdr:row>
      <xdr:rowOff>142240</xdr:rowOff>
    </xdr:to>
    <xdr:cxnSp macro="">
      <xdr:nvCxnSpPr>
        <xdr:cNvPr id="442" name="直線コネクタ 441"/>
        <xdr:cNvCxnSpPr/>
      </xdr:nvCxnSpPr>
      <xdr:spPr>
        <a:xfrm flipV="1">
          <a:off x="15290800" y="273797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142240</xdr:rowOff>
    </xdr:from>
    <xdr:to>
      <xdr:col>22</xdr:col>
      <xdr:colOff>203200</xdr:colOff>
      <xdr:row>18</xdr:row>
      <xdr:rowOff>118392</xdr:rowOff>
    </xdr:to>
    <xdr:cxnSp macro="">
      <xdr:nvCxnSpPr>
        <xdr:cNvPr id="445" name="直線コネクタ 444"/>
        <xdr:cNvCxnSpPr/>
      </xdr:nvCxnSpPr>
      <xdr:spPr>
        <a:xfrm flipV="1">
          <a:off x="14401800" y="2885440"/>
          <a:ext cx="889000" cy="3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118392</xdr:rowOff>
    </xdr:from>
    <xdr:to>
      <xdr:col>21</xdr:col>
      <xdr:colOff>0</xdr:colOff>
      <xdr:row>18</xdr:row>
      <xdr:rowOff>121073</xdr:rowOff>
    </xdr:to>
    <xdr:cxnSp macro="">
      <xdr:nvCxnSpPr>
        <xdr:cNvPr id="448" name="直線コネクタ 447"/>
        <xdr:cNvCxnSpPr/>
      </xdr:nvCxnSpPr>
      <xdr:spPr>
        <a:xfrm flipV="1">
          <a:off x="13512800" y="3204492"/>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1" name="フローチャート :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8043</xdr:rowOff>
    </xdr:from>
    <xdr:to>
      <xdr:col>24</xdr:col>
      <xdr:colOff>609600</xdr:colOff>
      <xdr:row>14</xdr:row>
      <xdr:rowOff>109643</xdr:rowOff>
    </xdr:to>
    <xdr:sp macro="" textlink="">
      <xdr:nvSpPr>
        <xdr:cNvPr id="458" name="円/楕円 457"/>
        <xdr:cNvSpPr/>
      </xdr:nvSpPr>
      <xdr:spPr>
        <a:xfrm>
          <a:off x="169672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151570</xdr:rowOff>
    </xdr:from>
    <xdr:ext cx="762000" cy="259045"/>
    <xdr:sp macro="" textlink="">
      <xdr:nvSpPr>
        <xdr:cNvPr id="459" name="将来負担の状況該当値テキスト"/>
        <xdr:cNvSpPr txBox="1"/>
      </xdr:nvSpPr>
      <xdr:spPr>
        <a:xfrm>
          <a:off x="17106900" y="23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115429</xdr:rowOff>
    </xdr:from>
    <xdr:to>
      <xdr:col>23</xdr:col>
      <xdr:colOff>457200</xdr:colOff>
      <xdr:row>16</xdr:row>
      <xdr:rowOff>45579</xdr:rowOff>
    </xdr:to>
    <xdr:sp macro="" textlink="">
      <xdr:nvSpPr>
        <xdr:cNvPr id="460" name="円/楕円 459"/>
        <xdr:cNvSpPr/>
      </xdr:nvSpPr>
      <xdr:spPr>
        <a:xfrm>
          <a:off x="16129000" y="26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30356</xdr:rowOff>
    </xdr:from>
    <xdr:ext cx="736600" cy="259045"/>
    <xdr:sp macro="" textlink="">
      <xdr:nvSpPr>
        <xdr:cNvPr id="461" name="テキスト ボックス 460"/>
        <xdr:cNvSpPr txBox="1"/>
      </xdr:nvSpPr>
      <xdr:spPr>
        <a:xfrm>
          <a:off x="15798800" y="27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62" name="円/楕円 461"/>
        <xdr:cNvSpPr/>
      </xdr:nvSpPr>
      <xdr:spPr>
        <a:xfrm>
          <a:off x="15240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63" name="テキスト ボックス 462"/>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67592</xdr:rowOff>
    </xdr:from>
    <xdr:to>
      <xdr:col>21</xdr:col>
      <xdr:colOff>50800</xdr:colOff>
      <xdr:row>18</xdr:row>
      <xdr:rowOff>169192</xdr:rowOff>
    </xdr:to>
    <xdr:sp macro="" textlink="">
      <xdr:nvSpPr>
        <xdr:cNvPr id="464" name="円/楕円 463"/>
        <xdr:cNvSpPr/>
      </xdr:nvSpPr>
      <xdr:spPr>
        <a:xfrm>
          <a:off x="14351000" y="31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153969</xdr:rowOff>
    </xdr:from>
    <xdr:ext cx="762000" cy="259045"/>
    <xdr:sp macro="" textlink="">
      <xdr:nvSpPr>
        <xdr:cNvPr id="465" name="テキスト ボックス 464"/>
        <xdr:cNvSpPr txBox="1"/>
      </xdr:nvSpPr>
      <xdr:spPr>
        <a:xfrm>
          <a:off x="14020800" y="324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70273</xdr:rowOff>
    </xdr:from>
    <xdr:to>
      <xdr:col>19</xdr:col>
      <xdr:colOff>533400</xdr:colOff>
      <xdr:row>19</xdr:row>
      <xdr:rowOff>423</xdr:rowOff>
    </xdr:to>
    <xdr:sp macro="" textlink="">
      <xdr:nvSpPr>
        <xdr:cNvPr id="466" name="円/楕円 465"/>
        <xdr:cNvSpPr/>
      </xdr:nvSpPr>
      <xdr:spPr>
        <a:xfrm>
          <a:off x="13462000" y="3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156650</xdr:rowOff>
    </xdr:from>
    <xdr:ext cx="762000" cy="259045"/>
    <xdr:sp macro="" textlink="">
      <xdr:nvSpPr>
        <xdr:cNvPr id="467" name="テキスト ボックス 466"/>
        <xdr:cNvSpPr txBox="1"/>
      </xdr:nvSpPr>
      <xdr:spPr>
        <a:xfrm>
          <a:off x="13131800" y="324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
3,434
167.96
3,757,514
3,689,945
28,812
2,251,265
3,713,188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a:t>
          </a:r>
          <a:r>
            <a:rPr kumimoji="1" lang="en-US" altLang="ja-JP" sz="1300">
              <a:latin typeface="ＭＳ Ｐゴシック"/>
            </a:rPr>
            <a:t>0.1</a:t>
          </a:r>
          <a:r>
            <a:rPr kumimoji="1" lang="ja-JP" altLang="en-US" sz="1300">
              <a:latin typeface="ＭＳ Ｐゴシック"/>
            </a:rPr>
            <a:t>ポイント増となったが、類似団体平均を下回っており、その要因としてゴミ処理業務や消防業務を一部事務組合で行っていることが挙げられる。</a:t>
          </a:r>
        </a:p>
        <a:p>
          <a:r>
            <a:rPr kumimoji="1" lang="ja-JP" altLang="en-US" sz="1300">
              <a:latin typeface="ＭＳ Ｐゴシック"/>
            </a:rPr>
            <a:t>　一部事務組合への人件費に準ずる費用を合計した場合の人口１人当たり歳出決算額も類似団体平均を下回ってはいるものの、これらの経費を含めた人件費関係全体について更なる抑制に努める。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90424</xdr:rowOff>
    </xdr:from>
    <xdr:to>
      <xdr:col>7</xdr:col>
      <xdr:colOff>15875</xdr:colOff>
      <xdr:row>36</xdr:row>
      <xdr:rowOff>94996</xdr:rowOff>
    </xdr:to>
    <xdr:cxnSp macro="">
      <xdr:nvCxnSpPr>
        <xdr:cNvPr id="64" name="直線コネクタ 63"/>
        <xdr:cNvCxnSpPr/>
      </xdr:nvCxnSpPr>
      <xdr:spPr>
        <a:xfrm>
          <a:off x="3987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143002</xdr:rowOff>
    </xdr:from>
    <xdr:to>
      <xdr:col>5</xdr:col>
      <xdr:colOff>549275</xdr:colOff>
      <xdr:row>36</xdr:row>
      <xdr:rowOff>90424</xdr:rowOff>
    </xdr:to>
    <xdr:cxnSp macro="">
      <xdr:nvCxnSpPr>
        <xdr:cNvPr id="67" name="直線コネクタ 66"/>
        <xdr:cNvCxnSpPr/>
      </xdr:nvCxnSpPr>
      <xdr:spPr>
        <a:xfrm>
          <a:off x="3098800" y="6143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143002</xdr:rowOff>
    </xdr:from>
    <xdr:to>
      <xdr:col>4</xdr:col>
      <xdr:colOff>346075</xdr:colOff>
      <xdr:row>35</xdr:row>
      <xdr:rowOff>170434</xdr:rowOff>
    </xdr:to>
    <xdr:cxnSp macro="">
      <xdr:nvCxnSpPr>
        <xdr:cNvPr id="70" name="直線コネクタ 69"/>
        <xdr:cNvCxnSpPr/>
      </xdr:nvCxnSpPr>
      <xdr:spPr>
        <a:xfrm flipV="1">
          <a:off x="2209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120142</xdr:rowOff>
    </xdr:from>
    <xdr:to>
      <xdr:col>3</xdr:col>
      <xdr:colOff>142875</xdr:colOff>
      <xdr:row>35</xdr:row>
      <xdr:rowOff>170434</xdr:rowOff>
    </xdr:to>
    <xdr:cxnSp macro="">
      <xdr:nvCxnSpPr>
        <xdr:cNvPr id="73" name="直線コネクタ 72"/>
        <xdr:cNvCxnSpPr/>
      </xdr:nvCxnSpPr>
      <xdr:spPr>
        <a:xfrm>
          <a:off x="1320800" y="61208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44196</xdr:rowOff>
    </xdr:from>
    <xdr:to>
      <xdr:col>7</xdr:col>
      <xdr:colOff>66675</xdr:colOff>
      <xdr:row>36</xdr:row>
      <xdr:rowOff>145796</xdr:rowOff>
    </xdr:to>
    <xdr:sp macro="" textlink="">
      <xdr:nvSpPr>
        <xdr:cNvPr id="83" name="円/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5" name="円/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92202</xdr:rowOff>
    </xdr:from>
    <xdr:to>
      <xdr:col>4</xdr:col>
      <xdr:colOff>396875</xdr:colOff>
      <xdr:row>36</xdr:row>
      <xdr:rowOff>22352</xdr:rowOff>
    </xdr:to>
    <xdr:sp macro="" textlink="">
      <xdr:nvSpPr>
        <xdr:cNvPr id="87" name="円/楕円 86"/>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32529</xdr:rowOff>
    </xdr:from>
    <xdr:ext cx="762000" cy="259045"/>
    <xdr:sp macro="" textlink="">
      <xdr:nvSpPr>
        <xdr:cNvPr id="88" name="テキスト ボックス 87"/>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119634</xdr:rowOff>
    </xdr:from>
    <xdr:to>
      <xdr:col>3</xdr:col>
      <xdr:colOff>193675</xdr:colOff>
      <xdr:row>36</xdr:row>
      <xdr:rowOff>49784</xdr:rowOff>
    </xdr:to>
    <xdr:sp macro="" textlink="">
      <xdr:nvSpPr>
        <xdr:cNvPr id="89" name="円/楕円 88"/>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59961</xdr:rowOff>
    </xdr:from>
    <xdr:ext cx="762000" cy="259045"/>
    <xdr:sp macro="" textlink="">
      <xdr:nvSpPr>
        <xdr:cNvPr id="90" name="テキスト ボックス 89"/>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69342</xdr:rowOff>
    </xdr:from>
    <xdr:to>
      <xdr:col>1</xdr:col>
      <xdr:colOff>676275</xdr:colOff>
      <xdr:row>35</xdr:row>
      <xdr:rowOff>170942</xdr:rowOff>
    </xdr:to>
    <xdr:sp macro="" textlink="">
      <xdr:nvSpPr>
        <xdr:cNvPr id="91" name="円/楕円 90"/>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9669</xdr:rowOff>
    </xdr:from>
    <xdr:ext cx="762000" cy="259045"/>
    <xdr:sp macro="" textlink="">
      <xdr:nvSpPr>
        <xdr:cNvPr id="92" name="テキスト ボックス 91"/>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0.1</a:t>
          </a:r>
          <a:r>
            <a:rPr kumimoji="1" lang="ja-JP" altLang="en-US" sz="1300">
              <a:latin typeface="ＭＳ Ｐゴシック"/>
            </a:rPr>
            <a:t>ポイント減となり、昨年度同様、類似団体の平均より下回っている。その要因として、指定管理者制度を導入し、民間企業のノウハウ等を活用した施設運用が、支出額の抑制につながっていると考えられる。</a:t>
          </a:r>
        </a:p>
        <a:p>
          <a:r>
            <a:rPr kumimoji="1" lang="ja-JP" altLang="en-US" sz="1300">
              <a:latin typeface="ＭＳ Ｐゴシック"/>
            </a:rPr>
            <a:t>　今後も委託業務内容の見直し等を行い、物件費の更なる縮減に努める。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35560</xdr:rowOff>
    </xdr:to>
    <xdr:cxnSp macro="">
      <xdr:nvCxnSpPr>
        <xdr:cNvPr id="125" name="直線コネクタ 124"/>
        <xdr:cNvCxnSpPr/>
      </xdr:nvCxnSpPr>
      <xdr:spPr>
        <a:xfrm flipV="1">
          <a:off x="15671800" y="2771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35560</xdr:rowOff>
    </xdr:to>
    <xdr:cxnSp macro="">
      <xdr:nvCxnSpPr>
        <xdr:cNvPr id="128" name="直線コネクタ 127"/>
        <xdr:cNvCxnSpPr/>
      </xdr:nvCxnSpPr>
      <xdr:spPr>
        <a:xfrm>
          <a:off x="14782800" y="271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5080</xdr:rowOff>
    </xdr:to>
    <xdr:cxnSp macro="">
      <xdr:nvCxnSpPr>
        <xdr:cNvPr id="131" name="直線コネクタ 130"/>
        <xdr:cNvCxnSpPr/>
      </xdr:nvCxnSpPr>
      <xdr:spPr>
        <a:xfrm flipV="1">
          <a:off x="13893800" y="271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5080</xdr:rowOff>
    </xdr:to>
    <xdr:cxnSp macro="">
      <xdr:nvCxnSpPr>
        <xdr:cNvPr id="134" name="直線コネクタ 133"/>
        <xdr:cNvCxnSpPr/>
      </xdr:nvCxnSpPr>
      <xdr:spPr>
        <a:xfrm>
          <a:off x="13004800" y="271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4" name="円/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5"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6" name="円/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8" name="円/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0" name="円/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51" name="テキスト ボックス 150"/>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扶助費に係る経常収支比率が類似団体平均を上回っている要因として、施設入所に係る扶助費等が膨らんでいることが挙げられる。</a:t>
          </a:r>
        </a:p>
        <a:p>
          <a:r>
            <a:rPr kumimoji="1" lang="ja-JP" altLang="en-US" sz="1300">
              <a:latin typeface="ＭＳ Ｐゴシック"/>
            </a:rPr>
            <a:t>　性質上必要な経費であることを意識しつつ、今後財政を圧迫させることのないよう、上昇に歯止めをかけるよう努める。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94343</xdr:rowOff>
    </xdr:to>
    <xdr:cxnSp macro="">
      <xdr:nvCxnSpPr>
        <xdr:cNvPr id="187" name="直線コネクタ 186"/>
        <xdr:cNvCxnSpPr/>
      </xdr:nvCxnSpPr>
      <xdr:spPr>
        <a:xfrm>
          <a:off x="3987800" y="9662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61685</xdr:rowOff>
    </xdr:to>
    <xdr:cxnSp macro="">
      <xdr:nvCxnSpPr>
        <xdr:cNvPr id="190" name="直線コネクタ 189"/>
        <xdr:cNvCxnSpPr/>
      </xdr:nvCxnSpPr>
      <xdr:spPr>
        <a:xfrm>
          <a:off x="3098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29028</xdr:rowOff>
    </xdr:to>
    <xdr:cxnSp macro="">
      <xdr:nvCxnSpPr>
        <xdr:cNvPr id="193" name="直線コネクタ 192"/>
        <xdr:cNvCxnSpPr/>
      </xdr:nvCxnSpPr>
      <xdr:spPr>
        <a:xfrm>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12700</xdr:rowOff>
    </xdr:to>
    <xdr:cxnSp macro="">
      <xdr:nvCxnSpPr>
        <xdr:cNvPr id="196" name="直線コネクタ 195"/>
        <xdr:cNvCxnSpPr/>
      </xdr:nvCxnSpPr>
      <xdr:spPr>
        <a:xfrm>
          <a:off x="1320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6" name="円/楕円 205"/>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07"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8" name="円/楕円 207"/>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9" name="テキスト ボックス 20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0" name="円/楕円 209"/>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1" name="テキスト ボックス 210"/>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2" name="円/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3" name="テキスト ボックス 21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4" name="円/楕円 213"/>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15" name="テキスト ボックス 214"/>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a:t>
          </a:r>
          <a:r>
            <a:rPr kumimoji="1" lang="en-US" altLang="ja-JP" sz="1300">
              <a:latin typeface="ＭＳ Ｐゴシック"/>
            </a:rPr>
            <a:t>3.4</a:t>
          </a:r>
          <a:r>
            <a:rPr kumimoji="1" lang="ja-JP" altLang="en-US" sz="1300">
              <a:latin typeface="ＭＳ Ｐゴシック"/>
            </a:rPr>
            <a:t>ポイント上回っている要因は、国民健康保険事業特別会計や簡易水道事業特別会計への繰出金や維持補修費の増によるものが大きい。</a:t>
          </a:r>
        </a:p>
        <a:p>
          <a:r>
            <a:rPr kumimoji="1" lang="ja-JP" altLang="en-US" sz="1300">
              <a:latin typeface="ＭＳ Ｐゴシック"/>
            </a:rPr>
            <a:t>　今後、さらに簡易水道事業特別会計への繰出金の増加が見込まれることから、更なる経費の抑制に努める。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28702</xdr:rowOff>
    </xdr:from>
    <xdr:to>
      <xdr:col>24</xdr:col>
      <xdr:colOff>31750</xdr:colOff>
      <xdr:row>57</xdr:row>
      <xdr:rowOff>69850</xdr:rowOff>
    </xdr:to>
    <xdr:cxnSp macro="">
      <xdr:nvCxnSpPr>
        <xdr:cNvPr id="245" name="直線コネクタ 244"/>
        <xdr:cNvCxnSpPr/>
      </xdr:nvCxnSpPr>
      <xdr:spPr>
        <a:xfrm flipV="1">
          <a:off x="15671800" y="98013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115570</xdr:rowOff>
    </xdr:to>
    <xdr:cxnSp macro="">
      <xdr:nvCxnSpPr>
        <xdr:cNvPr id="248" name="直線コネクタ 247"/>
        <xdr:cNvCxnSpPr/>
      </xdr:nvCxnSpPr>
      <xdr:spPr>
        <a:xfrm flipV="1">
          <a:off x="14782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19558</xdr:rowOff>
    </xdr:from>
    <xdr:to>
      <xdr:col>21</xdr:col>
      <xdr:colOff>361950</xdr:colOff>
      <xdr:row>57</xdr:row>
      <xdr:rowOff>115570</xdr:rowOff>
    </xdr:to>
    <xdr:cxnSp macro="">
      <xdr:nvCxnSpPr>
        <xdr:cNvPr id="251" name="直線コネクタ 250"/>
        <xdr:cNvCxnSpPr/>
      </xdr:nvCxnSpPr>
      <xdr:spPr>
        <a:xfrm>
          <a:off x="13893800" y="97922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57</xdr:row>
      <xdr:rowOff>19558</xdr:rowOff>
    </xdr:to>
    <xdr:cxnSp macro="">
      <xdr:nvCxnSpPr>
        <xdr:cNvPr id="254" name="直線コネクタ 253"/>
        <xdr:cNvCxnSpPr/>
      </xdr:nvCxnSpPr>
      <xdr:spPr>
        <a:xfrm>
          <a:off x="13004800" y="9700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149352</xdr:rowOff>
    </xdr:from>
    <xdr:to>
      <xdr:col>24</xdr:col>
      <xdr:colOff>82550</xdr:colOff>
      <xdr:row>57</xdr:row>
      <xdr:rowOff>79502</xdr:rowOff>
    </xdr:to>
    <xdr:sp macro="" textlink="">
      <xdr:nvSpPr>
        <xdr:cNvPr id="264" name="円/楕円 263"/>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121429</xdr:rowOff>
    </xdr:from>
    <xdr:ext cx="762000" cy="259045"/>
    <xdr:sp macro="" textlink="">
      <xdr:nvSpPr>
        <xdr:cNvPr id="265" name="その他該当値テキスト"/>
        <xdr:cNvSpPr txBox="1"/>
      </xdr:nvSpPr>
      <xdr:spPr>
        <a:xfrm>
          <a:off x="165989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6" name="円/楕円 265"/>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7" name="テキスト ボックス 266"/>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68" name="円/楕円 267"/>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69" name="テキスト ボックス 268"/>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140208</xdr:rowOff>
    </xdr:from>
    <xdr:to>
      <xdr:col>20</xdr:col>
      <xdr:colOff>209550</xdr:colOff>
      <xdr:row>57</xdr:row>
      <xdr:rowOff>70358</xdr:rowOff>
    </xdr:to>
    <xdr:sp macro="" textlink="">
      <xdr:nvSpPr>
        <xdr:cNvPr id="270" name="円/楕円 269"/>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55135</xdr:rowOff>
    </xdr:from>
    <xdr:ext cx="762000" cy="259045"/>
    <xdr:sp macro="" textlink="">
      <xdr:nvSpPr>
        <xdr:cNvPr id="271" name="テキスト ボックス 270"/>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2" name="円/楕円 271"/>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135145</xdr:rowOff>
    </xdr:from>
    <xdr:ext cx="762000" cy="259045"/>
    <xdr:sp macro="" textlink="">
      <xdr:nvSpPr>
        <xdr:cNvPr id="273" name="テキスト ボックス 272"/>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例年、類似団体平均を下回っており、その要因としてゴミ処理業務や消防業務を一部事務組合で行っていることが挙げられる。</a:t>
          </a:r>
        </a:p>
        <a:p>
          <a:r>
            <a:rPr kumimoji="1" lang="ja-JP" altLang="en-US" sz="1300">
              <a:latin typeface="ＭＳ Ｐゴシック"/>
            </a:rPr>
            <a:t>　一部事務組合への人件費に準ずる費用を合計した場合の人口１人当たり歳出決算額も類似団体平均を下回ってはいるものの、これらの経費を含めた人件費関係全体について更なる抑制に努める。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127000</xdr:rowOff>
    </xdr:to>
    <xdr:cxnSp macro="">
      <xdr:nvCxnSpPr>
        <xdr:cNvPr id="303" name="直線コネクタ 302"/>
        <xdr:cNvCxnSpPr/>
      </xdr:nvCxnSpPr>
      <xdr:spPr>
        <a:xfrm flipV="1">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127000</xdr:rowOff>
    </xdr:to>
    <xdr:cxnSp macro="">
      <xdr:nvCxnSpPr>
        <xdr:cNvPr id="306" name="直線コネクタ 305"/>
        <xdr:cNvCxnSpPr/>
      </xdr:nvCxnSpPr>
      <xdr:spPr>
        <a:xfrm>
          <a:off x="14782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149860</xdr:rowOff>
    </xdr:to>
    <xdr:cxnSp macro="">
      <xdr:nvCxnSpPr>
        <xdr:cNvPr id="309" name="直線コネクタ 308"/>
        <xdr:cNvCxnSpPr/>
      </xdr:nvCxnSpPr>
      <xdr:spPr>
        <a:xfrm flipV="1">
          <a:off x="13893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149860</xdr:rowOff>
    </xdr:to>
    <xdr:cxnSp macro="">
      <xdr:nvCxnSpPr>
        <xdr:cNvPr id="312" name="直線コネクタ 311"/>
        <xdr:cNvCxnSpPr/>
      </xdr:nvCxnSpPr>
      <xdr:spPr>
        <a:xfrm>
          <a:off x="13004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2" name="円/楕円 32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3"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4" name="円/楕円 323"/>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25" name="テキスト ボックス 32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26" name="円/楕円 325"/>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27" name="テキスト ボックス 326"/>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8" name="円/楕円 327"/>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9" name="テキスト ボックス 32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0" name="円/楕円 329"/>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31" name="テキスト ボックス 330"/>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既発債の償還が完了したことにより、昨年度に比べ</a:t>
          </a:r>
          <a:r>
            <a:rPr kumimoji="1" lang="en-US" altLang="ja-JP" sz="1300">
              <a:latin typeface="ＭＳ Ｐゴシック"/>
            </a:rPr>
            <a:t>0.2</a:t>
          </a:r>
          <a:r>
            <a:rPr kumimoji="1" lang="ja-JP" altLang="en-US" sz="1300">
              <a:latin typeface="ＭＳ Ｐゴシック"/>
            </a:rPr>
            <a:t>ポイント減少し、類似団体平均とほぼ同水準にまで改善された。</a:t>
          </a:r>
        </a:p>
        <a:p>
          <a:r>
            <a:rPr kumimoji="1" lang="ja-JP" altLang="en-US" sz="1300">
              <a:latin typeface="ＭＳ Ｐゴシック"/>
            </a:rPr>
            <a:t>　今後も、事業の内容を十分に検討し、必要性や緊急性を考慮した地方債の発行により起債額を抑制するほか、借入先の見直しによる利率低減を行うことで、類似団体平均の水準を下回るよう努める。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20320</xdr:rowOff>
    </xdr:from>
    <xdr:to>
      <xdr:col>7</xdr:col>
      <xdr:colOff>15875</xdr:colOff>
      <xdr:row>77</xdr:row>
      <xdr:rowOff>27939</xdr:rowOff>
    </xdr:to>
    <xdr:cxnSp macro="">
      <xdr:nvCxnSpPr>
        <xdr:cNvPr id="363" name="直線コネクタ 362"/>
        <xdr:cNvCxnSpPr/>
      </xdr:nvCxnSpPr>
      <xdr:spPr>
        <a:xfrm flipV="1">
          <a:off x="3987800" y="13221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27939</xdr:rowOff>
    </xdr:from>
    <xdr:to>
      <xdr:col>5</xdr:col>
      <xdr:colOff>549275</xdr:colOff>
      <xdr:row>77</xdr:row>
      <xdr:rowOff>54611</xdr:rowOff>
    </xdr:to>
    <xdr:cxnSp macro="">
      <xdr:nvCxnSpPr>
        <xdr:cNvPr id="366" name="直線コネクタ 365"/>
        <xdr:cNvCxnSpPr/>
      </xdr:nvCxnSpPr>
      <xdr:spPr>
        <a:xfrm flipV="1">
          <a:off x="3098800" y="13229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81280</xdr:rowOff>
    </xdr:to>
    <xdr:cxnSp macro="">
      <xdr:nvCxnSpPr>
        <xdr:cNvPr id="369" name="直線コネクタ 368"/>
        <xdr:cNvCxnSpPr/>
      </xdr:nvCxnSpPr>
      <xdr:spPr>
        <a:xfrm flipV="1">
          <a:off x="2209800" y="13256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81280</xdr:rowOff>
    </xdr:from>
    <xdr:to>
      <xdr:col>3</xdr:col>
      <xdr:colOff>142875</xdr:colOff>
      <xdr:row>78</xdr:row>
      <xdr:rowOff>149861</xdr:rowOff>
    </xdr:to>
    <xdr:cxnSp macro="">
      <xdr:nvCxnSpPr>
        <xdr:cNvPr id="372" name="直線コネクタ 371"/>
        <xdr:cNvCxnSpPr/>
      </xdr:nvCxnSpPr>
      <xdr:spPr>
        <a:xfrm flipV="1">
          <a:off x="1320800" y="1328293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140970</xdr:rowOff>
    </xdr:from>
    <xdr:to>
      <xdr:col>7</xdr:col>
      <xdr:colOff>66675</xdr:colOff>
      <xdr:row>77</xdr:row>
      <xdr:rowOff>71120</xdr:rowOff>
    </xdr:to>
    <xdr:sp macro="" textlink="">
      <xdr:nvSpPr>
        <xdr:cNvPr id="382" name="円/楕円 381"/>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113047</xdr:rowOff>
    </xdr:from>
    <xdr:ext cx="762000" cy="259045"/>
    <xdr:sp macro="" textlink="">
      <xdr:nvSpPr>
        <xdr:cNvPr id="383" name="公債費該当値テキスト"/>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148589</xdr:rowOff>
    </xdr:from>
    <xdr:to>
      <xdr:col>5</xdr:col>
      <xdr:colOff>600075</xdr:colOff>
      <xdr:row>77</xdr:row>
      <xdr:rowOff>78739</xdr:rowOff>
    </xdr:to>
    <xdr:sp macro="" textlink="">
      <xdr:nvSpPr>
        <xdr:cNvPr id="384" name="円/楕円 383"/>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63516</xdr:rowOff>
    </xdr:from>
    <xdr:ext cx="736600" cy="259045"/>
    <xdr:sp macro="" textlink="">
      <xdr:nvSpPr>
        <xdr:cNvPr id="385" name="テキスト ボックス 384"/>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3811</xdr:rowOff>
    </xdr:from>
    <xdr:to>
      <xdr:col>4</xdr:col>
      <xdr:colOff>396875</xdr:colOff>
      <xdr:row>77</xdr:row>
      <xdr:rowOff>105411</xdr:rowOff>
    </xdr:to>
    <xdr:sp macro="" textlink="">
      <xdr:nvSpPr>
        <xdr:cNvPr id="386" name="円/楕円 385"/>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87" name="テキスト ボックス 386"/>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30480</xdr:rowOff>
    </xdr:from>
    <xdr:to>
      <xdr:col>3</xdr:col>
      <xdr:colOff>193675</xdr:colOff>
      <xdr:row>77</xdr:row>
      <xdr:rowOff>132080</xdr:rowOff>
    </xdr:to>
    <xdr:sp macro="" textlink="">
      <xdr:nvSpPr>
        <xdr:cNvPr id="388" name="円/楕円 387"/>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116857</xdr:rowOff>
    </xdr:from>
    <xdr:ext cx="762000" cy="259045"/>
    <xdr:sp macro="" textlink="">
      <xdr:nvSpPr>
        <xdr:cNvPr id="389" name="テキスト ボックス 388"/>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0" name="円/楕円 389"/>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1" name="テキスト ボックス 39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類似団体平均とほぼ同水準にあるが、扶助費及びその他において類似団体平均より大幅に上回っていることから、今後、これらの経費の抑制に努める。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78</xdr:row>
      <xdr:rowOff>104139</xdr:rowOff>
    </xdr:to>
    <xdr:cxnSp macro="">
      <xdr:nvCxnSpPr>
        <xdr:cNvPr id="424" name="直線コネクタ 423"/>
        <xdr:cNvCxnSpPr/>
      </xdr:nvCxnSpPr>
      <xdr:spPr>
        <a:xfrm flipV="1">
          <a:off x="15671800" y="134467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104139</xdr:rowOff>
    </xdr:to>
    <xdr:cxnSp macro="">
      <xdr:nvCxnSpPr>
        <xdr:cNvPr id="427" name="直線コネクタ 426"/>
        <xdr:cNvCxnSpPr/>
      </xdr:nvCxnSpPr>
      <xdr:spPr>
        <a:xfrm>
          <a:off x="14782800" y="13370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149861</xdr:rowOff>
    </xdr:from>
    <xdr:to>
      <xdr:col>21</xdr:col>
      <xdr:colOff>361950</xdr:colOff>
      <xdr:row>77</xdr:row>
      <xdr:rowOff>168911</xdr:rowOff>
    </xdr:to>
    <xdr:cxnSp macro="">
      <xdr:nvCxnSpPr>
        <xdr:cNvPr id="430" name="直線コネクタ 429"/>
        <xdr:cNvCxnSpPr/>
      </xdr:nvCxnSpPr>
      <xdr:spPr>
        <a:xfrm>
          <a:off x="13893800" y="133515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77</xdr:row>
      <xdr:rowOff>149861</xdr:rowOff>
    </xdr:to>
    <xdr:cxnSp macro="">
      <xdr:nvCxnSpPr>
        <xdr:cNvPr id="433" name="直線コネクタ 432"/>
        <xdr:cNvCxnSpPr/>
      </xdr:nvCxnSpPr>
      <xdr:spPr>
        <a:xfrm>
          <a:off x="13004800" y="131724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3" name="円/楕円 442"/>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44"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45" name="円/楕円 444"/>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46" name="テキスト ボックス 445"/>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47" name="円/楕円 446"/>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8" name="テキスト ボックス 447"/>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49" name="円/楕円 448"/>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50" name="テキスト ボックス 449"/>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51" name="円/楕円 450"/>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31767</xdr:rowOff>
    </xdr:from>
    <xdr:ext cx="762000" cy="259045"/>
    <xdr:sp macro="" textlink="">
      <xdr:nvSpPr>
        <xdr:cNvPr id="452" name="テキスト ボックス 451"/>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北海道仁木町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36229</xdr:rowOff>
    </xdr:from>
    <xdr:to>
      <xdr:col>4</xdr:col>
      <xdr:colOff>1117600</xdr:colOff>
      <xdr:row>18</xdr:row>
      <xdr:rowOff>57763</xdr:rowOff>
    </xdr:to>
    <xdr:cxnSp macro="">
      <xdr:nvCxnSpPr>
        <xdr:cNvPr id="49" name="直線コネクタ 48"/>
        <xdr:cNvCxnSpPr/>
      </xdr:nvCxnSpPr>
      <xdr:spPr bwMode="auto">
        <a:xfrm flipV="1">
          <a:off x="5003800" y="3169954"/>
          <a:ext cx="647700" cy="2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57763</xdr:rowOff>
    </xdr:from>
    <xdr:to>
      <xdr:col>4</xdr:col>
      <xdr:colOff>469900</xdr:colOff>
      <xdr:row>18</xdr:row>
      <xdr:rowOff>86545</xdr:rowOff>
    </xdr:to>
    <xdr:cxnSp macro="">
      <xdr:nvCxnSpPr>
        <xdr:cNvPr id="52" name="直線コネクタ 51"/>
        <xdr:cNvCxnSpPr/>
      </xdr:nvCxnSpPr>
      <xdr:spPr bwMode="auto">
        <a:xfrm flipV="1">
          <a:off x="4305300" y="3191488"/>
          <a:ext cx="698500" cy="28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86545</xdr:rowOff>
    </xdr:from>
    <xdr:to>
      <xdr:col>3</xdr:col>
      <xdr:colOff>904875</xdr:colOff>
      <xdr:row>18</xdr:row>
      <xdr:rowOff>88008</xdr:rowOff>
    </xdr:to>
    <xdr:cxnSp macro="">
      <xdr:nvCxnSpPr>
        <xdr:cNvPr id="55" name="直線コネクタ 54"/>
        <xdr:cNvCxnSpPr/>
      </xdr:nvCxnSpPr>
      <xdr:spPr bwMode="auto">
        <a:xfrm flipV="1">
          <a:off x="3606800" y="3220270"/>
          <a:ext cx="698500" cy="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88008</xdr:rowOff>
    </xdr:from>
    <xdr:to>
      <xdr:col>3</xdr:col>
      <xdr:colOff>206375</xdr:colOff>
      <xdr:row>18</xdr:row>
      <xdr:rowOff>107939</xdr:rowOff>
    </xdr:to>
    <xdr:cxnSp macro="">
      <xdr:nvCxnSpPr>
        <xdr:cNvPr id="58" name="直線コネクタ 57"/>
        <xdr:cNvCxnSpPr/>
      </xdr:nvCxnSpPr>
      <xdr:spPr bwMode="auto">
        <a:xfrm flipV="1">
          <a:off x="2908300" y="3221733"/>
          <a:ext cx="698500" cy="1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156879</xdr:rowOff>
    </xdr:from>
    <xdr:to>
      <xdr:col>5</xdr:col>
      <xdr:colOff>34925</xdr:colOff>
      <xdr:row>18</xdr:row>
      <xdr:rowOff>87029</xdr:rowOff>
    </xdr:to>
    <xdr:sp macro="" textlink="">
      <xdr:nvSpPr>
        <xdr:cNvPr id="68" name="円/楕円 67"/>
        <xdr:cNvSpPr/>
      </xdr:nvSpPr>
      <xdr:spPr bwMode="auto">
        <a:xfrm>
          <a:off x="5600700" y="311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128956</xdr:rowOff>
    </xdr:from>
    <xdr:ext cx="762000" cy="259045"/>
    <xdr:sp macro="" textlink="">
      <xdr:nvSpPr>
        <xdr:cNvPr id="69" name="人口1人当たり決算額の推移該当値テキスト130"/>
        <xdr:cNvSpPr txBox="1"/>
      </xdr:nvSpPr>
      <xdr:spPr>
        <a:xfrm>
          <a:off x="5740400" y="309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202,649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6963</xdr:rowOff>
    </xdr:from>
    <xdr:to>
      <xdr:col>4</xdr:col>
      <xdr:colOff>520700</xdr:colOff>
      <xdr:row>18</xdr:row>
      <xdr:rowOff>108563</xdr:rowOff>
    </xdr:to>
    <xdr:sp macro="" textlink="">
      <xdr:nvSpPr>
        <xdr:cNvPr id="70" name="円/楕円 69"/>
        <xdr:cNvSpPr/>
      </xdr:nvSpPr>
      <xdr:spPr bwMode="auto">
        <a:xfrm>
          <a:off x="4953000" y="314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93340</xdr:rowOff>
    </xdr:from>
    <xdr:ext cx="736600" cy="259045"/>
    <xdr:sp macro="" textlink="">
      <xdr:nvSpPr>
        <xdr:cNvPr id="71" name="テキスト ボックス 70"/>
        <xdr:cNvSpPr txBox="1"/>
      </xdr:nvSpPr>
      <xdr:spPr>
        <a:xfrm>
          <a:off x="4622800" y="3227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35745</xdr:rowOff>
    </xdr:from>
    <xdr:to>
      <xdr:col>3</xdr:col>
      <xdr:colOff>955675</xdr:colOff>
      <xdr:row>18</xdr:row>
      <xdr:rowOff>137345</xdr:rowOff>
    </xdr:to>
    <xdr:sp macro="" textlink="">
      <xdr:nvSpPr>
        <xdr:cNvPr id="72" name="円/楕円 71"/>
        <xdr:cNvSpPr/>
      </xdr:nvSpPr>
      <xdr:spPr bwMode="auto">
        <a:xfrm>
          <a:off x="4254500" y="316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122122</xdr:rowOff>
    </xdr:from>
    <xdr:ext cx="762000" cy="259045"/>
    <xdr:sp macro="" textlink="">
      <xdr:nvSpPr>
        <xdr:cNvPr id="73" name="テキスト ボックス 72"/>
        <xdr:cNvSpPr txBox="1"/>
      </xdr:nvSpPr>
      <xdr:spPr>
        <a:xfrm>
          <a:off x="3924300" y="32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176,236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37208</xdr:rowOff>
    </xdr:from>
    <xdr:to>
      <xdr:col>3</xdr:col>
      <xdr:colOff>257175</xdr:colOff>
      <xdr:row>18</xdr:row>
      <xdr:rowOff>138809</xdr:rowOff>
    </xdr:to>
    <xdr:sp macro="" textlink="">
      <xdr:nvSpPr>
        <xdr:cNvPr id="74" name="円/楕円 73"/>
        <xdr:cNvSpPr/>
      </xdr:nvSpPr>
      <xdr:spPr bwMode="auto">
        <a:xfrm>
          <a:off x="3556000" y="317093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123586</xdr:rowOff>
    </xdr:from>
    <xdr:ext cx="762000" cy="259045"/>
    <xdr:sp macro="" textlink="">
      <xdr:nvSpPr>
        <xdr:cNvPr id="75" name="テキスト ボックス 74"/>
        <xdr:cNvSpPr txBox="1"/>
      </xdr:nvSpPr>
      <xdr:spPr>
        <a:xfrm>
          <a:off x="3225800" y="325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175,468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57139</xdr:rowOff>
    </xdr:from>
    <xdr:to>
      <xdr:col>2</xdr:col>
      <xdr:colOff>692150</xdr:colOff>
      <xdr:row>18</xdr:row>
      <xdr:rowOff>158738</xdr:rowOff>
    </xdr:to>
    <xdr:sp macro="" textlink="">
      <xdr:nvSpPr>
        <xdr:cNvPr id="76" name="円/楕円 75"/>
        <xdr:cNvSpPr/>
      </xdr:nvSpPr>
      <xdr:spPr bwMode="auto">
        <a:xfrm>
          <a:off x="2857500" y="319086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143516</xdr:rowOff>
    </xdr:from>
    <xdr:ext cx="762000" cy="259045"/>
    <xdr:sp macro="" textlink="">
      <xdr:nvSpPr>
        <xdr:cNvPr id="77" name="テキスト ボックス 76"/>
        <xdr:cNvSpPr txBox="1"/>
      </xdr:nvSpPr>
      <xdr:spPr>
        <a:xfrm>
          <a:off x="2527300" y="327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120950</xdr:rowOff>
    </xdr:from>
    <xdr:to>
      <xdr:col>4</xdr:col>
      <xdr:colOff>1117600</xdr:colOff>
      <xdr:row>35</xdr:row>
      <xdr:rowOff>151780</xdr:rowOff>
    </xdr:to>
    <xdr:cxnSp macro="">
      <xdr:nvCxnSpPr>
        <xdr:cNvPr id="110" name="直線コネクタ 109"/>
        <xdr:cNvCxnSpPr/>
      </xdr:nvCxnSpPr>
      <xdr:spPr bwMode="auto">
        <a:xfrm flipV="1">
          <a:off x="5003800" y="6731300"/>
          <a:ext cx="647700" cy="3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110564</xdr:rowOff>
    </xdr:from>
    <xdr:to>
      <xdr:col>4</xdr:col>
      <xdr:colOff>469900</xdr:colOff>
      <xdr:row>35</xdr:row>
      <xdr:rowOff>151780</xdr:rowOff>
    </xdr:to>
    <xdr:cxnSp macro="">
      <xdr:nvCxnSpPr>
        <xdr:cNvPr id="113" name="直線コネクタ 112"/>
        <xdr:cNvCxnSpPr/>
      </xdr:nvCxnSpPr>
      <xdr:spPr bwMode="auto">
        <a:xfrm>
          <a:off x="4305300" y="6720914"/>
          <a:ext cx="698500" cy="4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56752</xdr:rowOff>
    </xdr:from>
    <xdr:to>
      <xdr:col>3</xdr:col>
      <xdr:colOff>904875</xdr:colOff>
      <xdr:row>35</xdr:row>
      <xdr:rowOff>110564</xdr:rowOff>
    </xdr:to>
    <xdr:cxnSp macro="">
      <xdr:nvCxnSpPr>
        <xdr:cNvPr id="116" name="直線コネクタ 115"/>
        <xdr:cNvCxnSpPr/>
      </xdr:nvCxnSpPr>
      <xdr:spPr bwMode="auto">
        <a:xfrm>
          <a:off x="3606800" y="6667102"/>
          <a:ext cx="698500" cy="53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258468</xdr:rowOff>
    </xdr:from>
    <xdr:to>
      <xdr:col>3</xdr:col>
      <xdr:colOff>206375</xdr:colOff>
      <xdr:row>35</xdr:row>
      <xdr:rowOff>56752</xdr:rowOff>
    </xdr:to>
    <xdr:cxnSp macro="">
      <xdr:nvCxnSpPr>
        <xdr:cNvPr id="119" name="直線コネクタ 118"/>
        <xdr:cNvCxnSpPr/>
      </xdr:nvCxnSpPr>
      <xdr:spPr bwMode="auto">
        <a:xfrm>
          <a:off x="2908300" y="6525918"/>
          <a:ext cx="698500" cy="14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70150</xdr:rowOff>
    </xdr:from>
    <xdr:to>
      <xdr:col>5</xdr:col>
      <xdr:colOff>34925</xdr:colOff>
      <xdr:row>35</xdr:row>
      <xdr:rowOff>171750</xdr:rowOff>
    </xdr:to>
    <xdr:sp macro="" textlink="">
      <xdr:nvSpPr>
        <xdr:cNvPr id="129" name="円/楕円 128"/>
        <xdr:cNvSpPr/>
      </xdr:nvSpPr>
      <xdr:spPr bwMode="auto">
        <a:xfrm>
          <a:off x="5600700" y="668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258127</xdr:rowOff>
    </xdr:from>
    <xdr:ext cx="762000" cy="259045"/>
    <xdr:sp macro="" textlink="">
      <xdr:nvSpPr>
        <xdr:cNvPr id="130" name="人口1人当たり決算額の推移該当値テキスト445"/>
        <xdr:cNvSpPr txBox="1"/>
      </xdr:nvSpPr>
      <xdr:spPr>
        <a:xfrm>
          <a:off x="5740400" y="65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100980</xdr:rowOff>
    </xdr:from>
    <xdr:to>
      <xdr:col>4</xdr:col>
      <xdr:colOff>520700</xdr:colOff>
      <xdr:row>35</xdr:row>
      <xdr:rowOff>202580</xdr:rowOff>
    </xdr:to>
    <xdr:sp macro="" textlink="">
      <xdr:nvSpPr>
        <xdr:cNvPr id="131" name="円/楕円 130"/>
        <xdr:cNvSpPr/>
      </xdr:nvSpPr>
      <xdr:spPr bwMode="auto">
        <a:xfrm>
          <a:off x="4953000" y="671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212757</xdr:rowOff>
    </xdr:from>
    <xdr:ext cx="736600" cy="259045"/>
    <xdr:sp macro="" textlink="">
      <xdr:nvSpPr>
        <xdr:cNvPr id="132" name="テキスト ボックス 131"/>
        <xdr:cNvSpPr txBox="1"/>
      </xdr:nvSpPr>
      <xdr:spPr>
        <a:xfrm>
          <a:off x="4622800" y="6480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59764</xdr:rowOff>
    </xdr:from>
    <xdr:to>
      <xdr:col>3</xdr:col>
      <xdr:colOff>955675</xdr:colOff>
      <xdr:row>35</xdr:row>
      <xdr:rowOff>161364</xdr:rowOff>
    </xdr:to>
    <xdr:sp macro="" textlink="">
      <xdr:nvSpPr>
        <xdr:cNvPr id="133" name="円/楕円 132"/>
        <xdr:cNvSpPr/>
      </xdr:nvSpPr>
      <xdr:spPr bwMode="auto">
        <a:xfrm>
          <a:off x="4254500" y="6670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171541</xdr:rowOff>
    </xdr:from>
    <xdr:ext cx="762000" cy="259045"/>
    <xdr:sp macro="" textlink="">
      <xdr:nvSpPr>
        <xdr:cNvPr id="134" name="テキスト ボックス 133"/>
        <xdr:cNvSpPr txBox="1"/>
      </xdr:nvSpPr>
      <xdr:spPr>
        <a:xfrm>
          <a:off x="3924300" y="643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5952</xdr:rowOff>
    </xdr:from>
    <xdr:to>
      <xdr:col>3</xdr:col>
      <xdr:colOff>257175</xdr:colOff>
      <xdr:row>35</xdr:row>
      <xdr:rowOff>107552</xdr:rowOff>
    </xdr:to>
    <xdr:sp macro="" textlink="">
      <xdr:nvSpPr>
        <xdr:cNvPr id="135" name="円/楕円 134"/>
        <xdr:cNvSpPr/>
      </xdr:nvSpPr>
      <xdr:spPr bwMode="auto">
        <a:xfrm>
          <a:off x="3556000" y="661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117728</xdr:rowOff>
    </xdr:from>
    <xdr:ext cx="762000" cy="259045"/>
    <xdr:sp macro="" textlink="">
      <xdr:nvSpPr>
        <xdr:cNvPr id="136" name="テキスト ボックス 135"/>
        <xdr:cNvSpPr txBox="1"/>
      </xdr:nvSpPr>
      <xdr:spPr>
        <a:xfrm>
          <a:off x="3225800" y="63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207668</xdr:rowOff>
    </xdr:from>
    <xdr:to>
      <xdr:col>2</xdr:col>
      <xdr:colOff>692150</xdr:colOff>
      <xdr:row>34</xdr:row>
      <xdr:rowOff>309268</xdr:rowOff>
    </xdr:to>
    <xdr:sp macro="" textlink="">
      <xdr:nvSpPr>
        <xdr:cNvPr id="137" name="円/楕円 136"/>
        <xdr:cNvSpPr/>
      </xdr:nvSpPr>
      <xdr:spPr bwMode="auto">
        <a:xfrm>
          <a:off x="2857500" y="647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319445</xdr:rowOff>
    </xdr:from>
    <xdr:ext cx="762000" cy="259045"/>
    <xdr:sp macro="" textlink="">
      <xdr:nvSpPr>
        <xdr:cNvPr id="138" name="テキスト ボックス 137"/>
        <xdr:cNvSpPr txBox="1"/>
      </xdr:nvSpPr>
      <xdr:spPr>
        <a:xfrm>
          <a:off x="2527300" y="624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
3,434
167.96
3,757,514
3,689,945
28,812
2,251,265
3,713,188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89601</xdr:rowOff>
    </xdr:from>
    <xdr:to>
      <xdr:col>6</xdr:col>
      <xdr:colOff>511175</xdr:colOff>
      <xdr:row>38</xdr:row>
      <xdr:rowOff>122562</xdr:rowOff>
    </xdr:to>
    <xdr:cxnSp macro="">
      <xdr:nvCxnSpPr>
        <xdr:cNvPr id="63" name="直線コネクタ 62"/>
        <xdr:cNvCxnSpPr/>
      </xdr:nvCxnSpPr>
      <xdr:spPr>
        <a:xfrm flipV="1">
          <a:off x="3797300" y="6604701"/>
          <a:ext cx="838200" cy="3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122562</xdr:rowOff>
    </xdr:from>
    <xdr:to>
      <xdr:col>5</xdr:col>
      <xdr:colOff>358775</xdr:colOff>
      <xdr:row>38</xdr:row>
      <xdr:rowOff>139850</xdr:rowOff>
    </xdr:to>
    <xdr:cxnSp macro="">
      <xdr:nvCxnSpPr>
        <xdr:cNvPr id="66" name="直線コネクタ 65"/>
        <xdr:cNvCxnSpPr/>
      </xdr:nvCxnSpPr>
      <xdr:spPr>
        <a:xfrm flipV="1">
          <a:off x="2908300" y="6637662"/>
          <a:ext cx="889000" cy="1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139850</xdr:rowOff>
    </xdr:from>
    <xdr:to>
      <xdr:col>4</xdr:col>
      <xdr:colOff>155575</xdr:colOff>
      <xdr:row>39</xdr:row>
      <xdr:rowOff>1681</xdr:rowOff>
    </xdr:to>
    <xdr:cxnSp macro="">
      <xdr:nvCxnSpPr>
        <xdr:cNvPr id="69" name="直線コネクタ 68"/>
        <xdr:cNvCxnSpPr/>
      </xdr:nvCxnSpPr>
      <xdr:spPr>
        <a:xfrm flipV="1">
          <a:off x="2019300" y="6654950"/>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1681</xdr:rowOff>
    </xdr:from>
    <xdr:to>
      <xdr:col>2</xdr:col>
      <xdr:colOff>638175</xdr:colOff>
      <xdr:row>39</xdr:row>
      <xdr:rowOff>23826</xdr:rowOff>
    </xdr:to>
    <xdr:cxnSp macro="">
      <xdr:nvCxnSpPr>
        <xdr:cNvPr id="72" name="直線コネクタ 71"/>
        <xdr:cNvCxnSpPr/>
      </xdr:nvCxnSpPr>
      <xdr:spPr>
        <a:xfrm flipV="1">
          <a:off x="1130300" y="6688231"/>
          <a:ext cx="889000" cy="2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38801</xdr:rowOff>
    </xdr:from>
    <xdr:to>
      <xdr:col>6</xdr:col>
      <xdr:colOff>561975</xdr:colOff>
      <xdr:row>38</xdr:row>
      <xdr:rowOff>140401</xdr:rowOff>
    </xdr:to>
    <xdr:sp macro="" textlink="">
      <xdr:nvSpPr>
        <xdr:cNvPr id="82" name="円/楕円 81"/>
        <xdr:cNvSpPr/>
      </xdr:nvSpPr>
      <xdr:spPr>
        <a:xfrm>
          <a:off x="4584700" y="65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17228</xdr:rowOff>
    </xdr:from>
    <xdr:ext cx="599010" cy="259045"/>
    <xdr:sp macro="" textlink="">
      <xdr:nvSpPr>
        <xdr:cNvPr id="83" name="人件費該当値テキスト"/>
        <xdr:cNvSpPr txBox="1"/>
      </xdr:nvSpPr>
      <xdr:spPr>
        <a:xfrm>
          <a:off x="4686300" y="653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155,341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71762</xdr:rowOff>
    </xdr:from>
    <xdr:to>
      <xdr:col>5</xdr:col>
      <xdr:colOff>409575</xdr:colOff>
      <xdr:row>39</xdr:row>
      <xdr:rowOff>1912</xdr:rowOff>
    </xdr:to>
    <xdr:sp macro="" textlink="">
      <xdr:nvSpPr>
        <xdr:cNvPr id="84" name="円/楕円 83"/>
        <xdr:cNvSpPr/>
      </xdr:nvSpPr>
      <xdr:spPr>
        <a:xfrm>
          <a:off x="3746500" y="658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164489</xdr:rowOff>
    </xdr:from>
    <xdr:ext cx="599010" cy="259045"/>
    <xdr:sp macro="" textlink="">
      <xdr:nvSpPr>
        <xdr:cNvPr id="85" name="テキスト ボックス 84"/>
        <xdr:cNvSpPr txBox="1"/>
      </xdr:nvSpPr>
      <xdr:spPr>
        <a:xfrm>
          <a:off x="3497794" y="667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145,248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89050</xdr:rowOff>
    </xdr:from>
    <xdr:to>
      <xdr:col>4</xdr:col>
      <xdr:colOff>206375</xdr:colOff>
      <xdr:row>39</xdr:row>
      <xdr:rowOff>19200</xdr:rowOff>
    </xdr:to>
    <xdr:sp macro="" textlink="">
      <xdr:nvSpPr>
        <xdr:cNvPr id="86" name="円/楕円 85"/>
        <xdr:cNvSpPr/>
      </xdr:nvSpPr>
      <xdr:spPr>
        <a:xfrm>
          <a:off x="2857500" y="66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10327</xdr:rowOff>
    </xdr:from>
    <xdr:ext cx="599010" cy="259045"/>
    <xdr:sp macro="" textlink="">
      <xdr:nvSpPr>
        <xdr:cNvPr id="87" name="テキスト ボックス 86"/>
        <xdr:cNvSpPr txBox="1"/>
      </xdr:nvSpPr>
      <xdr:spPr>
        <a:xfrm>
          <a:off x="2608794" y="669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139,954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122331</xdr:rowOff>
    </xdr:from>
    <xdr:to>
      <xdr:col>3</xdr:col>
      <xdr:colOff>3175</xdr:colOff>
      <xdr:row>39</xdr:row>
      <xdr:rowOff>52481</xdr:rowOff>
    </xdr:to>
    <xdr:sp macro="" textlink="">
      <xdr:nvSpPr>
        <xdr:cNvPr id="88" name="円/楕円 87"/>
        <xdr:cNvSpPr/>
      </xdr:nvSpPr>
      <xdr:spPr>
        <a:xfrm>
          <a:off x="1968500" y="663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43608</xdr:rowOff>
    </xdr:from>
    <xdr:ext cx="599010" cy="259045"/>
    <xdr:sp macro="" textlink="">
      <xdr:nvSpPr>
        <xdr:cNvPr id="89" name="テキスト ボックス 88"/>
        <xdr:cNvSpPr txBox="1"/>
      </xdr:nvSpPr>
      <xdr:spPr>
        <a:xfrm>
          <a:off x="1719794" y="673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129,763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144476</xdr:rowOff>
    </xdr:from>
    <xdr:to>
      <xdr:col>1</xdr:col>
      <xdr:colOff>485775</xdr:colOff>
      <xdr:row>39</xdr:row>
      <xdr:rowOff>74626</xdr:rowOff>
    </xdr:to>
    <xdr:sp macro="" textlink="">
      <xdr:nvSpPr>
        <xdr:cNvPr id="90" name="円/楕円 89"/>
        <xdr:cNvSpPr/>
      </xdr:nvSpPr>
      <xdr:spPr>
        <a:xfrm>
          <a:off x="1079500" y="66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65753</xdr:rowOff>
    </xdr:from>
    <xdr:ext cx="599010" cy="259045"/>
    <xdr:sp macro="" textlink="">
      <xdr:nvSpPr>
        <xdr:cNvPr id="91" name="テキスト ボックス 90"/>
        <xdr:cNvSpPr txBox="1"/>
      </xdr:nvSpPr>
      <xdr:spPr>
        <a:xfrm>
          <a:off x="830794" y="675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26697</xdr:rowOff>
    </xdr:from>
    <xdr:to>
      <xdr:col>6</xdr:col>
      <xdr:colOff>511175</xdr:colOff>
      <xdr:row>58</xdr:row>
      <xdr:rowOff>53036</xdr:rowOff>
    </xdr:to>
    <xdr:cxnSp macro="">
      <xdr:nvCxnSpPr>
        <xdr:cNvPr id="122" name="直線コネクタ 121"/>
        <xdr:cNvCxnSpPr/>
      </xdr:nvCxnSpPr>
      <xdr:spPr>
        <a:xfrm flipV="1">
          <a:off x="3797300" y="9970797"/>
          <a:ext cx="8382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53036</xdr:rowOff>
    </xdr:from>
    <xdr:to>
      <xdr:col>5</xdr:col>
      <xdr:colOff>358775</xdr:colOff>
      <xdr:row>58</xdr:row>
      <xdr:rowOff>80062</xdr:rowOff>
    </xdr:to>
    <xdr:cxnSp macro="">
      <xdr:nvCxnSpPr>
        <xdr:cNvPr id="125" name="直線コネクタ 124"/>
        <xdr:cNvCxnSpPr/>
      </xdr:nvCxnSpPr>
      <xdr:spPr>
        <a:xfrm flipV="1">
          <a:off x="2908300" y="9997136"/>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80062</xdr:rowOff>
    </xdr:from>
    <xdr:to>
      <xdr:col>4</xdr:col>
      <xdr:colOff>155575</xdr:colOff>
      <xdr:row>58</xdr:row>
      <xdr:rowOff>83148</xdr:rowOff>
    </xdr:to>
    <xdr:cxnSp macro="">
      <xdr:nvCxnSpPr>
        <xdr:cNvPr id="128" name="直線コネクタ 127"/>
        <xdr:cNvCxnSpPr/>
      </xdr:nvCxnSpPr>
      <xdr:spPr>
        <a:xfrm flipV="1">
          <a:off x="2019300" y="10024162"/>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83148</xdr:rowOff>
    </xdr:from>
    <xdr:to>
      <xdr:col>2</xdr:col>
      <xdr:colOff>638175</xdr:colOff>
      <xdr:row>58</xdr:row>
      <xdr:rowOff>84155</xdr:rowOff>
    </xdr:to>
    <xdr:cxnSp macro="">
      <xdr:nvCxnSpPr>
        <xdr:cNvPr id="131" name="直線コネクタ 130"/>
        <xdr:cNvCxnSpPr/>
      </xdr:nvCxnSpPr>
      <xdr:spPr>
        <a:xfrm flipV="1">
          <a:off x="1130300" y="10027248"/>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147347</xdr:rowOff>
    </xdr:from>
    <xdr:to>
      <xdr:col>6</xdr:col>
      <xdr:colOff>561975</xdr:colOff>
      <xdr:row>58</xdr:row>
      <xdr:rowOff>77497</xdr:rowOff>
    </xdr:to>
    <xdr:sp macro="" textlink="">
      <xdr:nvSpPr>
        <xdr:cNvPr id="141" name="円/楕円 140"/>
        <xdr:cNvSpPr/>
      </xdr:nvSpPr>
      <xdr:spPr>
        <a:xfrm>
          <a:off x="4584700" y="99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62274</xdr:rowOff>
    </xdr:from>
    <xdr:ext cx="599010" cy="259045"/>
    <xdr:sp macro="" textlink="">
      <xdr:nvSpPr>
        <xdr:cNvPr id="142" name="物件費該当値テキスト"/>
        <xdr:cNvSpPr txBox="1"/>
      </xdr:nvSpPr>
      <xdr:spPr>
        <a:xfrm>
          <a:off x="4686300" y="983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2236</xdr:rowOff>
    </xdr:from>
    <xdr:to>
      <xdr:col>5</xdr:col>
      <xdr:colOff>409575</xdr:colOff>
      <xdr:row>58</xdr:row>
      <xdr:rowOff>103836</xdr:rowOff>
    </xdr:to>
    <xdr:sp macro="" textlink="">
      <xdr:nvSpPr>
        <xdr:cNvPr id="143" name="円/楕円 142"/>
        <xdr:cNvSpPr/>
      </xdr:nvSpPr>
      <xdr:spPr>
        <a:xfrm>
          <a:off x="3746500" y="99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94963</xdr:rowOff>
    </xdr:from>
    <xdr:ext cx="599010" cy="259045"/>
    <xdr:sp macro="" textlink="">
      <xdr:nvSpPr>
        <xdr:cNvPr id="144" name="テキスト ボックス 143"/>
        <xdr:cNvSpPr txBox="1"/>
      </xdr:nvSpPr>
      <xdr:spPr>
        <a:xfrm>
          <a:off x="3497794" y="1003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133,075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29262</xdr:rowOff>
    </xdr:from>
    <xdr:to>
      <xdr:col>4</xdr:col>
      <xdr:colOff>206375</xdr:colOff>
      <xdr:row>58</xdr:row>
      <xdr:rowOff>130862</xdr:rowOff>
    </xdr:to>
    <xdr:sp macro="" textlink="">
      <xdr:nvSpPr>
        <xdr:cNvPr id="145" name="円/楕円 144"/>
        <xdr:cNvSpPr/>
      </xdr:nvSpPr>
      <xdr:spPr>
        <a:xfrm>
          <a:off x="2857500" y="997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121989</xdr:rowOff>
    </xdr:from>
    <xdr:ext cx="599010" cy="259045"/>
    <xdr:sp macro="" textlink="">
      <xdr:nvSpPr>
        <xdr:cNvPr id="146" name="テキスト ボックス 145"/>
        <xdr:cNvSpPr txBox="1"/>
      </xdr:nvSpPr>
      <xdr:spPr>
        <a:xfrm>
          <a:off x="2608794" y="1006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32348</xdr:rowOff>
    </xdr:from>
    <xdr:to>
      <xdr:col>3</xdr:col>
      <xdr:colOff>3175</xdr:colOff>
      <xdr:row>58</xdr:row>
      <xdr:rowOff>133948</xdr:rowOff>
    </xdr:to>
    <xdr:sp macro="" textlink="">
      <xdr:nvSpPr>
        <xdr:cNvPr id="147" name="円/楕円 146"/>
        <xdr:cNvSpPr/>
      </xdr:nvSpPr>
      <xdr:spPr>
        <a:xfrm>
          <a:off x="1968500" y="99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125075</xdr:rowOff>
    </xdr:from>
    <xdr:ext cx="599010" cy="259045"/>
    <xdr:sp macro="" textlink="">
      <xdr:nvSpPr>
        <xdr:cNvPr id="148" name="テキスト ボックス 147"/>
        <xdr:cNvSpPr txBox="1"/>
      </xdr:nvSpPr>
      <xdr:spPr>
        <a:xfrm>
          <a:off x="1719794" y="1006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33355</xdr:rowOff>
    </xdr:from>
    <xdr:to>
      <xdr:col>1</xdr:col>
      <xdr:colOff>485775</xdr:colOff>
      <xdr:row>58</xdr:row>
      <xdr:rowOff>134955</xdr:rowOff>
    </xdr:to>
    <xdr:sp macro="" textlink="">
      <xdr:nvSpPr>
        <xdr:cNvPr id="149" name="円/楕円 148"/>
        <xdr:cNvSpPr/>
      </xdr:nvSpPr>
      <xdr:spPr>
        <a:xfrm>
          <a:off x="1079500" y="99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126082</xdr:rowOff>
    </xdr:from>
    <xdr:ext cx="599010" cy="259045"/>
    <xdr:sp macro="" textlink="">
      <xdr:nvSpPr>
        <xdr:cNvPr id="150" name="テキスト ボックス 149"/>
        <xdr:cNvSpPr txBox="1"/>
      </xdr:nvSpPr>
      <xdr:spPr>
        <a:xfrm>
          <a:off x="830794" y="1007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114160</xdr:rowOff>
    </xdr:from>
    <xdr:to>
      <xdr:col>6</xdr:col>
      <xdr:colOff>511175</xdr:colOff>
      <xdr:row>76</xdr:row>
      <xdr:rowOff>157657</xdr:rowOff>
    </xdr:to>
    <xdr:cxnSp macro="">
      <xdr:nvCxnSpPr>
        <xdr:cNvPr id="179" name="直線コネクタ 178"/>
        <xdr:cNvCxnSpPr/>
      </xdr:nvCxnSpPr>
      <xdr:spPr>
        <a:xfrm flipV="1">
          <a:off x="3797300" y="13144360"/>
          <a:ext cx="838200" cy="4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157187</xdr:rowOff>
    </xdr:from>
    <xdr:to>
      <xdr:col>5</xdr:col>
      <xdr:colOff>358775</xdr:colOff>
      <xdr:row>76</xdr:row>
      <xdr:rowOff>157657</xdr:rowOff>
    </xdr:to>
    <xdr:cxnSp macro="">
      <xdr:nvCxnSpPr>
        <xdr:cNvPr id="182" name="直線コネクタ 181"/>
        <xdr:cNvCxnSpPr/>
      </xdr:nvCxnSpPr>
      <xdr:spPr>
        <a:xfrm>
          <a:off x="2908300" y="13187387"/>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157187</xdr:rowOff>
    </xdr:from>
    <xdr:to>
      <xdr:col>4</xdr:col>
      <xdr:colOff>155575</xdr:colOff>
      <xdr:row>77</xdr:row>
      <xdr:rowOff>75564</xdr:rowOff>
    </xdr:to>
    <xdr:cxnSp macro="">
      <xdr:nvCxnSpPr>
        <xdr:cNvPr id="185" name="直線コネクタ 184"/>
        <xdr:cNvCxnSpPr/>
      </xdr:nvCxnSpPr>
      <xdr:spPr>
        <a:xfrm flipV="1">
          <a:off x="2019300" y="13187387"/>
          <a:ext cx="889000" cy="8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75564</xdr:rowOff>
    </xdr:from>
    <xdr:to>
      <xdr:col>2</xdr:col>
      <xdr:colOff>638175</xdr:colOff>
      <xdr:row>77</xdr:row>
      <xdr:rowOff>105690</xdr:rowOff>
    </xdr:to>
    <xdr:cxnSp macro="">
      <xdr:nvCxnSpPr>
        <xdr:cNvPr id="188" name="直線コネクタ 187"/>
        <xdr:cNvCxnSpPr/>
      </xdr:nvCxnSpPr>
      <xdr:spPr>
        <a:xfrm flipV="1">
          <a:off x="1130300" y="13277214"/>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63360</xdr:rowOff>
    </xdr:from>
    <xdr:to>
      <xdr:col>6</xdr:col>
      <xdr:colOff>561975</xdr:colOff>
      <xdr:row>76</xdr:row>
      <xdr:rowOff>164960</xdr:rowOff>
    </xdr:to>
    <xdr:sp macro="" textlink="">
      <xdr:nvSpPr>
        <xdr:cNvPr id="198" name="円/楕円 197"/>
        <xdr:cNvSpPr/>
      </xdr:nvSpPr>
      <xdr:spPr>
        <a:xfrm>
          <a:off x="4584700" y="130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86237</xdr:rowOff>
    </xdr:from>
    <xdr:ext cx="534377" cy="259045"/>
    <xdr:sp macro="" textlink="">
      <xdr:nvSpPr>
        <xdr:cNvPr id="199" name="維持補修費該当値テキスト"/>
        <xdr:cNvSpPr txBox="1"/>
      </xdr:nvSpPr>
      <xdr:spPr>
        <a:xfrm>
          <a:off x="4686300" y="129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35,011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106857</xdr:rowOff>
    </xdr:from>
    <xdr:to>
      <xdr:col>5</xdr:col>
      <xdr:colOff>409575</xdr:colOff>
      <xdr:row>77</xdr:row>
      <xdr:rowOff>37007</xdr:rowOff>
    </xdr:to>
    <xdr:sp macro="" textlink="">
      <xdr:nvSpPr>
        <xdr:cNvPr id="200" name="円/楕円 199"/>
        <xdr:cNvSpPr/>
      </xdr:nvSpPr>
      <xdr:spPr>
        <a:xfrm>
          <a:off x="3746500" y="131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53535</xdr:rowOff>
    </xdr:from>
    <xdr:ext cx="534377" cy="259045"/>
    <xdr:sp macro="" textlink="">
      <xdr:nvSpPr>
        <xdr:cNvPr id="201" name="テキスト ボックス 200"/>
        <xdr:cNvSpPr txBox="1"/>
      </xdr:nvSpPr>
      <xdr:spPr>
        <a:xfrm>
          <a:off x="3530111" y="129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106387</xdr:rowOff>
    </xdr:from>
    <xdr:to>
      <xdr:col>4</xdr:col>
      <xdr:colOff>206375</xdr:colOff>
      <xdr:row>77</xdr:row>
      <xdr:rowOff>36537</xdr:rowOff>
    </xdr:to>
    <xdr:sp macro="" textlink="">
      <xdr:nvSpPr>
        <xdr:cNvPr id="202" name="円/楕円 201"/>
        <xdr:cNvSpPr/>
      </xdr:nvSpPr>
      <xdr:spPr>
        <a:xfrm>
          <a:off x="2857500" y="1313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53065</xdr:rowOff>
    </xdr:from>
    <xdr:ext cx="534377" cy="259045"/>
    <xdr:sp macro="" textlink="">
      <xdr:nvSpPr>
        <xdr:cNvPr id="203" name="テキスト ボックス 202"/>
        <xdr:cNvSpPr txBox="1"/>
      </xdr:nvSpPr>
      <xdr:spPr>
        <a:xfrm>
          <a:off x="2641111" y="129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24764</xdr:rowOff>
    </xdr:from>
    <xdr:to>
      <xdr:col>3</xdr:col>
      <xdr:colOff>3175</xdr:colOff>
      <xdr:row>77</xdr:row>
      <xdr:rowOff>126364</xdr:rowOff>
    </xdr:to>
    <xdr:sp macro="" textlink="">
      <xdr:nvSpPr>
        <xdr:cNvPr id="204" name="円/楕円 203"/>
        <xdr:cNvSpPr/>
      </xdr:nvSpPr>
      <xdr:spPr>
        <a:xfrm>
          <a:off x="19685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142891</xdr:rowOff>
    </xdr:from>
    <xdr:ext cx="534377" cy="259045"/>
    <xdr:sp macro="" textlink="">
      <xdr:nvSpPr>
        <xdr:cNvPr id="205" name="テキスト ボックス 204"/>
        <xdr:cNvSpPr txBox="1"/>
      </xdr:nvSpPr>
      <xdr:spPr>
        <a:xfrm>
          <a:off x="1752111" y="130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54890</xdr:rowOff>
    </xdr:from>
    <xdr:to>
      <xdr:col>1</xdr:col>
      <xdr:colOff>485775</xdr:colOff>
      <xdr:row>77</xdr:row>
      <xdr:rowOff>156490</xdr:rowOff>
    </xdr:to>
    <xdr:sp macro="" textlink="">
      <xdr:nvSpPr>
        <xdr:cNvPr id="206" name="円/楕円 205"/>
        <xdr:cNvSpPr/>
      </xdr:nvSpPr>
      <xdr:spPr>
        <a:xfrm>
          <a:off x="1079500" y="132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1567</xdr:rowOff>
    </xdr:from>
    <xdr:ext cx="534377" cy="259045"/>
    <xdr:sp macro="" textlink="">
      <xdr:nvSpPr>
        <xdr:cNvPr id="207" name="テキスト ボックス 206"/>
        <xdr:cNvSpPr txBox="1"/>
      </xdr:nvSpPr>
      <xdr:spPr>
        <a:xfrm>
          <a:off x="863111" y="130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93180</xdr:rowOff>
    </xdr:from>
    <xdr:to>
      <xdr:col>6</xdr:col>
      <xdr:colOff>511175</xdr:colOff>
      <xdr:row>94</xdr:row>
      <xdr:rowOff>169342</xdr:rowOff>
    </xdr:to>
    <xdr:cxnSp macro="">
      <xdr:nvCxnSpPr>
        <xdr:cNvPr id="237" name="直線コネクタ 236"/>
        <xdr:cNvCxnSpPr/>
      </xdr:nvCxnSpPr>
      <xdr:spPr>
        <a:xfrm flipV="1">
          <a:off x="3797300" y="16209480"/>
          <a:ext cx="838200" cy="7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169342</xdr:rowOff>
    </xdr:from>
    <xdr:to>
      <xdr:col>5</xdr:col>
      <xdr:colOff>358775</xdr:colOff>
      <xdr:row>95</xdr:row>
      <xdr:rowOff>140069</xdr:rowOff>
    </xdr:to>
    <xdr:cxnSp macro="">
      <xdr:nvCxnSpPr>
        <xdr:cNvPr id="240" name="直線コネクタ 239"/>
        <xdr:cNvCxnSpPr/>
      </xdr:nvCxnSpPr>
      <xdr:spPr>
        <a:xfrm flipV="1">
          <a:off x="2908300" y="16285642"/>
          <a:ext cx="889000" cy="1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140069</xdr:rowOff>
    </xdr:from>
    <xdr:to>
      <xdr:col>4</xdr:col>
      <xdr:colOff>155575</xdr:colOff>
      <xdr:row>96</xdr:row>
      <xdr:rowOff>37885</xdr:rowOff>
    </xdr:to>
    <xdr:cxnSp macro="">
      <xdr:nvCxnSpPr>
        <xdr:cNvPr id="243" name="直線コネクタ 242"/>
        <xdr:cNvCxnSpPr/>
      </xdr:nvCxnSpPr>
      <xdr:spPr>
        <a:xfrm flipV="1">
          <a:off x="2019300" y="16427819"/>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37885</xdr:rowOff>
    </xdr:from>
    <xdr:to>
      <xdr:col>2</xdr:col>
      <xdr:colOff>638175</xdr:colOff>
      <xdr:row>96</xdr:row>
      <xdr:rowOff>83858</xdr:rowOff>
    </xdr:to>
    <xdr:cxnSp macro="">
      <xdr:nvCxnSpPr>
        <xdr:cNvPr id="246" name="直線コネクタ 245"/>
        <xdr:cNvCxnSpPr/>
      </xdr:nvCxnSpPr>
      <xdr:spPr>
        <a:xfrm flipV="1">
          <a:off x="1130300" y="16497085"/>
          <a:ext cx="889000" cy="4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42380</xdr:rowOff>
    </xdr:from>
    <xdr:to>
      <xdr:col>6</xdr:col>
      <xdr:colOff>561975</xdr:colOff>
      <xdr:row>94</xdr:row>
      <xdr:rowOff>143980</xdr:rowOff>
    </xdr:to>
    <xdr:sp macro="" textlink="">
      <xdr:nvSpPr>
        <xdr:cNvPr id="256" name="円/楕円 255"/>
        <xdr:cNvSpPr/>
      </xdr:nvSpPr>
      <xdr:spPr>
        <a:xfrm>
          <a:off x="4584700" y="161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65257</xdr:rowOff>
    </xdr:from>
    <xdr:ext cx="534377" cy="259045"/>
    <xdr:sp macro="" textlink="">
      <xdr:nvSpPr>
        <xdr:cNvPr id="257" name="扶助費該当値テキスト"/>
        <xdr:cNvSpPr txBox="1"/>
      </xdr:nvSpPr>
      <xdr:spPr>
        <a:xfrm>
          <a:off x="4686300" y="160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93,663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118542</xdr:rowOff>
    </xdr:from>
    <xdr:to>
      <xdr:col>5</xdr:col>
      <xdr:colOff>409575</xdr:colOff>
      <xdr:row>95</xdr:row>
      <xdr:rowOff>48692</xdr:rowOff>
    </xdr:to>
    <xdr:sp macro="" textlink="">
      <xdr:nvSpPr>
        <xdr:cNvPr id="258" name="円/楕円 257"/>
        <xdr:cNvSpPr/>
      </xdr:nvSpPr>
      <xdr:spPr>
        <a:xfrm>
          <a:off x="3746500" y="162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65219</xdr:rowOff>
    </xdr:from>
    <xdr:ext cx="534377" cy="259045"/>
    <xdr:sp macro="" textlink="">
      <xdr:nvSpPr>
        <xdr:cNvPr id="259" name="テキスト ボックス 258"/>
        <xdr:cNvSpPr txBox="1"/>
      </xdr:nvSpPr>
      <xdr:spPr>
        <a:xfrm>
          <a:off x="3530111" y="160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87,666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89269</xdr:rowOff>
    </xdr:from>
    <xdr:to>
      <xdr:col>4</xdr:col>
      <xdr:colOff>206375</xdr:colOff>
      <xdr:row>96</xdr:row>
      <xdr:rowOff>19419</xdr:rowOff>
    </xdr:to>
    <xdr:sp macro="" textlink="">
      <xdr:nvSpPr>
        <xdr:cNvPr id="260" name="円/楕円 259"/>
        <xdr:cNvSpPr/>
      </xdr:nvSpPr>
      <xdr:spPr>
        <a:xfrm>
          <a:off x="2857500" y="163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35946</xdr:rowOff>
    </xdr:from>
    <xdr:ext cx="534377" cy="259045"/>
    <xdr:sp macro="" textlink="">
      <xdr:nvSpPr>
        <xdr:cNvPr id="261" name="テキスト ボックス 260"/>
        <xdr:cNvSpPr txBox="1"/>
      </xdr:nvSpPr>
      <xdr:spPr>
        <a:xfrm>
          <a:off x="2641111" y="161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158535</xdr:rowOff>
    </xdr:from>
    <xdr:to>
      <xdr:col>3</xdr:col>
      <xdr:colOff>3175</xdr:colOff>
      <xdr:row>96</xdr:row>
      <xdr:rowOff>88685</xdr:rowOff>
    </xdr:to>
    <xdr:sp macro="" textlink="">
      <xdr:nvSpPr>
        <xdr:cNvPr id="262" name="円/楕円 261"/>
        <xdr:cNvSpPr/>
      </xdr:nvSpPr>
      <xdr:spPr>
        <a:xfrm>
          <a:off x="1968500" y="164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105212</xdr:rowOff>
    </xdr:from>
    <xdr:ext cx="534377" cy="259045"/>
    <xdr:sp macro="" textlink="">
      <xdr:nvSpPr>
        <xdr:cNvPr id="263" name="テキスト ボックス 262"/>
        <xdr:cNvSpPr txBox="1"/>
      </xdr:nvSpPr>
      <xdr:spPr>
        <a:xfrm>
          <a:off x="1752111" y="162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33058</xdr:rowOff>
    </xdr:from>
    <xdr:to>
      <xdr:col>1</xdr:col>
      <xdr:colOff>485775</xdr:colOff>
      <xdr:row>96</xdr:row>
      <xdr:rowOff>134658</xdr:rowOff>
    </xdr:to>
    <xdr:sp macro="" textlink="">
      <xdr:nvSpPr>
        <xdr:cNvPr id="264" name="円/楕円 263"/>
        <xdr:cNvSpPr/>
      </xdr:nvSpPr>
      <xdr:spPr>
        <a:xfrm>
          <a:off x="1079500" y="1649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151185</xdr:rowOff>
    </xdr:from>
    <xdr:ext cx="534377" cy="259045"/>
    <xdr:sp macro="" textlink="">
      <xdr:nvSpPr>
        <xdr:cNvPr id="265" name="テキスト ボックス 264"/>
        <xdr:cNvSpPr txBox="1"/>
      </xdr:nvSpPr>
      <xdr:spPr>
        <a:xfrm>
          <a:off x="863111" y="162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47572</xdr:rowOff>
    </xdr:from>
    <xdr:to>
      <xdr:col>15</xdr:col>
      <xdr:colOff>180975</xdr:colOff>
      <xdr:row>37</xdr:row>
      <xdr:rowOff>80315</xdr:rowOff>
    </xdr:to>
    <xdr:cxnSp macro="">
      <xdr:nvCxnSpPr>
        <xdr:cNvPr id="294" name="直線コネクタ 293"/>
        <xdr:cNvCxnSpPr/>
      </xdr:nvCxnSpPr>
      <xdr:spPr>
        <a:xfrm>
          <a:off x="9639300" y="6391222"/>
          <a:ext cx="838200" cy="3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47572</xdr:rowOff>
    </xdr:from>
    <xdr:to>
      <xdr:col>14</xdr:col>
      <xdr:colOff>28575</xdr:colOff>
      <xdr:row>37</xdr:row>
      <xdr:rowOff>123062</xdr:rowOff>
    </xdr:to>
    <xdr:cxnSp macro="">
      <xdr:nvCxnSpPr>
        <xdr:cNvPr id="297" name="直線コネクタ 296"/>
        <xdr:cNvCxnSpPr/>
      </xdr:nvCxnSpPr>
      <xdr:spPr>
        <a:xfrm flipV="1">
          <a:off x="8750300" y="6391222"/>
          <a:ext cx="889000" cy="7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123062</xdr:rowOff>
    </xdr:from>
    <xdr:to>
      <xdr:col>12</xdr:col>
      <xdr:colOff>511175</xdr:colOff>
      <xdr:row>37</xdr:row>
      <xdr:rowOff>136141</xdr:rowOff>
    </xdr:to>
    <xdr:cxnSp macro="">
      <xdr:nvCxnSpPr>
        <xdr:cNvPr id="300" name="直線コネクタ 299"/>
        <xdr:cNvCxnSpPr/>
      </xdr:nvCxnSpPr>
      <xdr:spPr>
        <a:xfrm flipV="1">
          <a:off x="7861300" y="6466712"/>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136141</xdr:rowOff>
    </xdr:from>
    <xdr:to>
      <xdr:col>11</xdr:col>
      <xdr:colOff>307975</xdr:colOff>
      <xdr:row>37</xdr:row>
      <xdr:rowOff>167576</xdr:rowOff>
    </xdr:to>
    <xdr:cxnSp macro="">
      <xdr:nvCxnSpPr>
        <xdr:cNvPr id="303" name="直線コネクタ 302"/>
        <xdr:cNvCxnSpPr/>
      </xdr:nvCxnSpPr>
      <xdr:spPr>
        <a:xfrm flipV="1">
          <a:off x="6972300" y="6479791"/>
          <a:ext cx="889000" cy="3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29515</xdr:rowOff>
    </xdr:from>
    <xdr:to>
      <xdr:col>15</xdr:col>
      <xdr:colOff>231775</xdr:colOff>
      <xdr:row>37</xdr:row>
      <xdr:rowOff>131115</xdr:rowOff>
    </xdr:to>
    <xdr:sp macro="" textlink="">
      <xdr:nvSpPr>
        <xdr:cNvPr id="313" name="円/楕円 312"/>
        <xdr:cNvSpPr/>
      </xdr:nvSpPr>
      <xdr:spPr>
        <a:xfrm>
          <a:off x="10426700" y="63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7942</xdr:rowOff>
    </xdr:from>
    <xdr:ext cx="599010" cy="259045"/>
    <xdr:sp macro="" textlink="">
      <xdr:nvSpPr>
        <xdr:cNvPr id="314" name="補助費等該当値テキスト"/>
        <xdr:cNvSpPr txBox="1"/>
      </xdr:nvSpPr>
      <xdr:spPr>
        <a:xfrm>
          <a:off x="10528300" y="635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168222</xdr:rowOff>
    </xdr:from>
    <xdr:to>
      <xdr:col>14</xdr:col>
      <xdr:colOff>79375</xdr:colOff>
      <xdr:row>37</xdr:row>
      <xdr:rowOff>98372</xdr:rowOff>
    </xdr:to>
    <xdr:sp macro="" textlink="">
      <xdr:nvSpPr>
        <xdr:cNvPr id="315" name="円/楕円 314"/>
        <xdr:cNvSpPr/>
      </xdr:nvSpPr>
      <xdr:spPr>
        <a:xfrm>
          <a:off x="9588500" y="634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114899</xdr:rowOff>
    </xdr:from>
    <xdr:ext cx="599010" cy="259045"/>
    <xdr:sp macro="" textlink="">
      <xdr:nvSpPr>
        <xdr:cNvPr id="316" name="テキスト ボックス 315"/>
        <xdr:cNvSpPr txBox="1"/>
      </xdr:nvSpPr>
      <xdr:spPr>
        <a:xfrm>
          <a:off x="9339794" y="611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72262</xdr:rowOff>
    </xdr:from>
    <xdr:to>
      <xdr:col>12</xdr:col>
      <xdr:colOff>561975</xdr:colOff>
      <xdr:row>38</xdr:row>
      <xdr:rowOff>2412</xdr:rowOff>
    </xdr:to>
    <xdr:sp macro="" textlink="">
      <xdr:nvSpPr>
        <xdr:cNvPr id="317" name="円/楕円 316"/>
        <xdr:cNvSpPr/>
      </xdr:nvSpPr>
      <xdr:spPr>
        <a:xfrm>
          <a:off x="8699500" y="64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164988</xdr:rowOff>
    </xdr:from>
    <xdr:ext cx="599010" cy="259045"/>
    <xdr:sp macro="" textlink="">
      <xdr:nvSpPr>
        <xdr:cNvPr id="318" name="テキスト ボックス 317"/>
        <xdr:cNvSpPr txBox="1"/>
      </xdr:nvSpPr>
      <xdr:spPr>
        <a:xfrm>
          <a:off x="8450794" y="650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85341</xdr:rowOff>
    </xdr:from>
    <xdr:to>
      <xdr:col>11</xdr:col>
      <xdr:colOff>358775</xdr:colOff>
      <xdr:row>38</xdr:row>
      <xdr:rowOff>15491</xdr:rowOff>
    </xdr:to>
    <xdr:sp macro="" textlink="">
      <xdr:nvSpPr>
        <xdr:cNvPr id="319" name="円/楕円 318"/>
        <xdr:cNvSpPr/>
      </xdr:nvSpPr>
      <xdr:spPr>
        <a:xfrm>
          <a:off x="7810500" y="64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6618</xdr:rowOff>
    </xdr:from>
    <xdr:ext cx="599010" cy="259045"/>
    <xdr:sp macro="" textlink="">
      <xdr:nvSpPr>
        <xdr:cNvPr id="320" name="テキスト ボックス 319"/>
        <xdr:cNvSpPr txBox="1"/>
      </xdr:nvSpPr>
      <xdr:spPr>
        <a:xfrm>
          <a:off x="7561794" y="652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116776</xdr:rowOff>
    </xdr:from>
    <xdr:to>
      <xdr:col>10</xdr:col>
      <xdr:colOff>155575</xdr:colOff>
      <xdr:row>38</xdr:row>
      <xdr:rowOff>46926</xdr:rowOff>
    </xdr:to>
    <xdr:sp macro="" textlink="">
      <xdr:nvSpPr>
        <xdr:cNvPr id="321" name="円/楕円 320"/>
        <xdr:cNvSpPr/>
      </xdr:nvSpPr>
      <xdr:spPr>
        <a:xfrm>
          <a:off x="6921500" y="64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38053</xdr:rowOff>
    </xdr:from>
    <xdr:ext cx="599010" cy="259045"/>
    <xdr:sp macro="" textlink="">
      <xdr:nvSpPr>
        <xdr:cNvPr id="322" name="テキスト ボックス 321"/>
        <xdr:cNvSpPr txBox="1"/>
      </xdr:nvSpPr>
      <xdr:spPr>
        <a:xfrm>
          <a:off x="6672794" y="655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61319</xdr:rowOff>
    </xdr:from>
    <xdr:to>
      <xdr:col>15</xdr:col>
      <xdr:colOff>180975</xdr:colOff>
      <xdr:row>58</xdr:row>
      <xdr:rowOff>89770</xdr:rowOff>
    </xdr:to>
    <xdr:cxnSp macro="">
      <xdr:nvCxnSpPr>
        <xdr:cNvPr id="351" name="直線コネクタ 350"/>
        <xdr:cNvCxnSpPr/>
      </xdr:nvCxnSpPr>
      <xdr:spPr>
        <a:xfrm>
          <a:off x="9639300" y="10005419"/>
          <a:ext cx="8382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61319</xdr:rowOff>
    </xdr:from>
    <xdr:to>
      <xdr:col>14</xdr:col>
      <xdr:colOff>28575</xdr:colOff>
      <xdr:row>59</xdr:row>
      <xdr:rowOff>1043</xdr:rowOff>
    </xdr:to>
    <xdr:cxnSp macro="">
      <xdr:nvCxnSpPr>
        <xdr:cNvPr id="354" name="直線コネクタ 353"/>
        <xdr:cNvCxnSpPr/>
      </xdr:nvCxnSpPr>
      <xdr:spPr>
        <a:xfrm flipV="1">
          <a:off x="8750300" y="10005419"/>
          <a:ext cx="889000" cy="11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108969</xdr:rowOff>
    </xdr:from>
    <xdr:to>
      <xdr:col>12</xdr:col>
      <xdr:colOff>511175</xdr:colOff>
      <xdr:row>59</xdr:row>
      <xdr:rowOff>1043</xdr:rowOff>
    </xdr:to>
    <xdr:cxnSp macro="">
      <xdr:nvCxnSpPr>
        <xdr:cNvPr id="357" name="直線コネクタ 356"/>
        <xdr:cNvCxnSpPr/>
      </xdr:nvCxnSpPr>
      <xdr:spPr>
        <a:xfrm>
          <a:off x="7861300" y="10053069"/>
          <a:ext cx="889000" cy="6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94486</xdr:rowOff>
    </xdr:from>
    <xdr:to>
      <xdr:col>11</xdr:col>
      <xdr:colOff>307975</xdr:colOff>
      <xdr:row>58</xdr:row>
      <xdr:rowOff>108969</xdr:rowOff>
    </xdr:to>
    <xdr:cxnSp macro="">
      <xdr:nvCxnSpPr>
        <xdr:cNvPr id="360" name="直線コネクタ 359"/>
        <xdr:cNvCxnSpPr/>
      </xdr:nvCxnSpPr>
      <xdr:spPr>
        <a:xfrm>
          <a:off x="6972300" y="10038586"/>
          <a:ext cx="889000" cy="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38970</xdr:rowOff>
    </xdr:from>
    <xdr:to>
      <xdr:col>15</xdr:col>
      <xdr:colOff>231775</xdr:colOff>
      <xdr:row>58</xdr:row>
      <xdr:rowOff>140570</xdr:rowOff>
    </xdr:to>
    <xdr:sp macro="" textlink="">
      <xdr:nvSpPr>
        <xdr:cNvPr id="370" name="円/楕円 369"/>
        <xdr:cNvSpPr/>
      </xdr:nvSpPr>
      <xdr:spPr>
        <a:xfrm>
          <a:off x="10426700" y="99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125347</xdr:rowOff>
    </xdr:from>
    <xdr:ext cx="599010" cy="259045"/>
    <xdr:sp macro="" textlink="">
      <xdr:nvSpPr>
        <xdr:cNvPr id="371" name="普通建設事業費該当値テキスト"/>
        <xdr:cNvSpPr txBox="1"/>
      </xdr:nvSpPr>
      <xdr:spPr>
        <a:xfrm>
          <a:off x="10528300" y="989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10519</xdr:rowOff>
    </xdr:from>
    <xdr:to>
      <xdr:col>14</xdr:col>
      <xdr:colOff>79375</xdr:colOff>
      <xdr:row>58</xdr:row>
      <xdr:rowOff>112119</xdr:rowOff>
    </xdr:to>
    <xdr:sp macro="" textlink="">
      <xdr:nvSpPr>
        <xdr:cNvPr id="372" name="円/楕円 371"/>
        <xdr:cNvSpPr/>
      </xdr:nvSpPr>
      <xdr:spPr>
        <a:xfrm>
          <a:off x="9588500" y="99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103246</xdr:rowOff>
    </xdr:from>
    <xdr:ext cx="599010" cy="259045"/>
    <xdr:sp macro="" textlink="">
      <xdr:nvSpPr>
        <xdr:cNvPr id="373" name="テキスト ボックス 372"/>
        <xdr:cNvSpPr txBox="1"/>
      </xdr:nvSpPr>
      <xdr:spPr>
        <a:xfrm>
          <a:off x="9339794" y="1004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121693</xdr:rowOff>
    </xdr:from>
    <xdr:to>
      <xdr:col>12</xdr:col>
      <xdr:colOff>561975</xdr:colOff>
      <xdr:row>59</xdr:row>
      <xdr:rowOff>51843</xdr:rowOff>
    </xdr:to>
    <xdr:sp macro="" textlink="">
      <xdr:nvSpPr>
        <xdr:cNvPr id="374" name="円/楕円 373"/>
        <xdr:cNvSpPr/>
      </xdr:nvSpPr>
      <xdr:spPr>
        <a:xfrm>
          <a:off x="8699500" y="100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42970</xdr:rowOff>
    </xdr:from>
    <xdr:ext cx="534377" cy="259045"/>
    <xdr:sp macro="" textlink="">
      <xdr:nvSpPr>
        <xdr:cNvPr id="375" name="テキスト ボックス 374"/>
        <xdr:cNvSpPr txBox="1"/>
      </xdr:nvSpPr>
      <xdr:spPr>
        <a:xfrm>
          <a:off x="8483111" y="1015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58169</xdr:rowOff>
    </xdr:from>
    <xdr:to>
      <xdr:col>11</xdr:col>
      <xdr:colOff>358775</xdr:colOff>
      <xdr:row>58</xdr:row>
      <xdr:rowOff>159769</xdr:rowOff>
    </xdr:to>
    <xdr:sp macro="" textlink="">
      <xdr:nvSpPr>
        <xdr:cNvPr id="376" name="円/楕円 375"/>
        <xdr:cNvSpPr/>
      </xdr:nvSpPr>
      <xdr:spPr>
        <a:xfrm>
          <a:off x="7810500" y="100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150896</xdr:rowOff>
    </xdr:from>
    <xdr:ext cx="599010" cy="259045"/>
    <xdr:sp macro="" textlink="">
      <xdr:nvSpPr>
        <xdr:cNvPr id="377" name="テキスト ボックス 376"/>
        <xdr:cNvSpPr txBox="1"/>
      </xdr:nvSpPr>
      <xdr:spPr>
        <a:xfrm>
          <a:off x="7561794" y="100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43686</xdr:rowOff>
    </xdr:from>
    <xdr:to>
      <xdr:col>10</xdr:col>
      <xdr:colOff>155575</xdr:colOff>
      <xdr:row>58</xdr:row>
      <xdr:rowOff>145286</xdr:rowOff>
    </xdr:to>
    <xdr:sp macro="" textlink="">
      <xdr:nvSpPr>
        <xdr:cNvPr id="378" name="円/楕円 377"/>
        <xdr:cNvSpPr/>
      </xdr:nvSpPr>
      <xdr:spPr>
        <a:xfrm>
          <a:off x="6921500" y="99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136413</xdr:rowOff>
    </xdr:from>
    <xdr:ext cx="599010" cy="259045"/>
    <xdr:sp macro="" textlink="">
      <xdr:nvSpPr>
        <xdr:cNvPr id="379" name="テキスト ボックス 378"/>
        <xdr:cNvSpPr txBox="1"/>
      </xdr:nvSpPr>
      <xdr:spPr>
        <a:xfrm>
          <a:off x="6672794" y="1008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83958</xdr:rowOff>
    </xdr:from>
    <xdr:to>
      <xdr:col>15</xdr:col>
      <xdr:colOff>180975</xdr:colOff>
      <xdr:row>79</xdr:row>
      <xdr:rowOff>43887</xdr:rowOff>
    </xdr:to>
    <xdr:cxnSp macro="">
      <xdr:nvCxnSpPr>
        <xdr:cNvPr id="408" name="直線コネクタ 407"/>
        <xdr:cNvCxnSpPr/>
      </xdr:nvCxnSpPr>
      <xdr:spPr>
        <a:xfrm>
          <a:off x="9639300" y="13457058"/>
          <a:ext cx="838200" cy="13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164537</xdr:rowOff>
    </xdr:from>
    <xdr:to>
      <xdr:col>15</xdr:col>
      <xdr:colOff>231775</xdr:colOff>
      <xdr:row>79</xdr:row>
      <xdr:rowOff>94687</xdr:rowOff>
    </xdr:to>
    <xdr:sp macro="" textlink="">
      <xdr:nvSpPr>
        <xdr:cNvPr id="418" name="円/楕円 417"/>
        <xdr:cNvSpPr/>
      </xdr:nvSpPr>
      <xdr:spPr>
        <a:xfrm>
          <a:off x="10426700" y="135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79464</xdr:rowOff>
    </xdr:from>
    <xdr:ext cx="378565" cy="259045"/>
    <xdr:sp macro="" textlink="">
      <xdr:nvSpPr>
        <xdr:cNvPr id="419" name="普通建設事業費 （ うち新規整備　）該当値テキスト"/>
        <xdr:cNvSpPr txBox="1"/>
      </xdr:nvSpPr>
      <xdr:spPr>
        <a:xfrm>
          <a:off x="10528300" y="1345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33158</xdr:rowOff>
    </xdr:from>
    <xdr:to>
      <xdr:col>14</xdr:col>
      <xdr:colOff>79375</xdr:colOff>
      <xdr:row>78</xdr:row>
      <xdr:rowOff>134758</xdr:rowOff>
    </xdr:to>
    <xdr:sp macro="" textlink="">
      <xdr:nvSpPr>
        <xdr:cNvPr id="420" name="円/楕円 419"/>
        <xdr:cNvSpPr/>
      </xdr:nvSpPr>
      <xdr:spPr>
        <a:xfrm>
          <a:off x="9588500" y="134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125885</xdr:rowOff>
    </xdr:from>
    <xdr:ext cx="599010" cy="259045"/>
    <xdr:sp macro="" textlink="">
      <xdr:nvSpPr>
        <xdr:cNvPr id="421" name="テキスト ボックス 420"/>
        <xdr:cNvSpPr txBox="1"/>
      </xdr:nvSpPr>
      <xdr:spPr>
        <a:xfrm>
          <a:off x="9339794" y="1349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38658</xdr:rowOff>
    </xdr:from>
    <xdr:to>
      <xdr:col>15</xdr:col>
      <xdr:colOff>180975</xdr:colOff>
      <xdr:row>98</xdr:row>
      <xdr:rowOff>64281</xdr:rowOff>
    </xdr:to>
    <xdr:cxnSp macro="">
      <xdr:nvCxnSpPr>
        <xdr:cNvPr id="448" name="直線コネクタ 447"/>
        <xdr:cNvCxnSpPr/>
      </xdr:nvCxnSpPr>
      <xdr:spPr>
        <a:xfrm flipV="1">
          <a:off x="9639300" y="16840758"/>
          <a:ext cx="838200" cy="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159308</xdr:rowOff>
    </xdr:from>
    <xdr:to>
      <xdr:col>15</xdr:col>
      <xdr:colOff>231775</xdr:colOff>
      <xdr:row>98</xdr:row>
      <xdr:rowOff>89458</xdr:rowOff>
    </xdr:to>
    <xdr:sp macro="" textlink="">
      <xdr:nvSpPr>
        <xdr:cNvPr id="458" name="円/楕円 457"/>
        <xdr:cNvSpPr/>
      </xdr:nvSpPr>
      <xdr:spPr>
        <a:xfrm>
          <a:off x="10426700" y="167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99010" cy="259045"/>
    <xdr:sp macro="" textlink="">
      <xdr:nvSpPr>
        <xdr:cNvPr id="459" name="普通建設事業費 （ うち更新整備　）該当値テキスト"/>
        <xdr:cNvSpPr txBox="1"/>
      </xdr:nvSpPr>
      <xdr:spPr>
        <a:xfrm>
          <a:off x="10528300" y="1675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13481</xdr:rowOff>
    </xdr:from>
    <xdr:to>
      <xdr:col>14</xdr:col>
      <xdr:colOff>79375</xdr:colOff>
      <xdr:row>98</xdr:row>
      <xdr:rowOff>115081</xdr:rowOff>
    </xdr:to>
    <xdr:sp macro="" textlink="">
      <xdr:nvSpPr>
        <xdr:cNvPr id="460" name="円/楕円 459"/>
        <xdr:cNvSpPr/>
      </xdr:nvSpPr>
      <xdr:spPr>
        <a:xfrm>
          <a:off x="9588500" y="168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106208</xdr:rowOff>
    </xdr:from>
    <xdr:ext cx="534377" cy="259045"/>
    <xdr:sp macro="" textlink="">
      <xdr:nvSpPr>
        <xdr:cNvPr id="461" name="テキスト ボックス 460"/>
        <xdr:cNvSpPr txBox="1"/>
      </xdr:nvSpPr>
      <xdr:spPr>
        <a:xfrm>
          <a:off x="9372111" y="169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123593</xdr:rowOff>
    </xdr:from>
    <xdr:to>
      <xdr:col>19</xdr:col>
      <xdr:colOff>644525</xdr:colOff>
      <xdr:row>38</xdr:row>
      <xdr:rowOff>139700</xdr:rowOff>
    </xdr:to>
    <xdr:cxnSp macro="">
      <xdr:nvCxnSpPr>
        <xdr:cNvPr id="497" name="直線コネクタ 496"/>
        <xdr:cNvCxnSpPr/>
      </xdr:nvCxnSpPr>
      <xdr:spPr>
        <a:xfrm>
          <a:off x="12814300" y="6638693"/>
          <a:ext cx="889000" cy="1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72793</xdr:rowOff>
    </xdr:from>
    <xdr:to>
      <xdr:col>18</xdr:col>
      <xdr:colOff>492125</xdr:colOff>
      <xdr:row>39</xdr:row>
      <xdr:rowOff>2943</xdr:rowOff>
    </xdr:to>
    <xdr:sp macro="" textlink="">
      <xdr:nvSpPr>
        <xdr:cNvPr id="515" name="円/楕円 514"/>
        <xdr:cNvSpPr/>
      </xdr:nvSpPr>
      <xdr:spPr>
        <a:xfrm>
          <a:off x="12763500" y="6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165520</xdr:rowOff>
    </xdr:from>
    <xdr:ext cx="469744" cy="259045"/>
    <xdr:sp macro="" textlink="">
      <xdr:nvSpPr>
        <xdr:cNvPr id="516" name="テキスト ボックス 515"/>
        <xdr:cNvSpPr txBox="1"/>
      </xdr:nvSpPr>
      <xdr:spPr>
        <a:xfrm>
          <a:off x="12579427" y="668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83781</xdr:rowOff>
    </xdr:from>
    <xdr:to>
      <xdr:col>23</xdr:col>
      <xdr:colOff>517525</xdr:colOff>
      <xdr:row>77</xdr:row>
      <xdr:rowOff>133198</xdr:rowOff>
    </xdr:to>
    <xdr:cxnSp macro="">
      <xdr:nvCxnSpPr>
        <xdr:cNvPr id="600" name="直線コネクタ 599"/>
        <xdr:cNvCxnSpPr/>
      </xdr:nvCxnSpPr>
      <xdr:spPr>
        <a:xfrm flipV="1">
          <a:off x="15481300" y="13285431"/>
          <a:ext cx="8382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81266</xdr:rowOff>
    </xdr:from>
    <xdr:to>
      <xdr:col>22</xdr:col>
      <xdr:colOff>365125</xdr:colOff>
      <xdr:row>77</xdr:row>
      <xdr:rowOff>133198</xdr:rowOff>
    </xdr:to>
    <xdr:cxnSp macro="">
      <xdr:nvCxnSpPr>
        <xdr:cNvPr id="603" name="直線コネクタ 602"/>
        <xdr:cNvCxnSpPr/>
      </xdr:nvCxnSpPr>
      <xdr:spPr>
        <a:xfrm>
          <a:off x="14592300" y="13282916"/>
          <a:ext cx="889000" cy="5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81266</xdr:rowOff>
    </xdr:from>
    <xdr:to>
      <xdr:col>21</xdr:col>
      <xdr:colOff>161925</xdr:colOff>
      <xdr:row>77</xdr:row>
      <xdr:rowOff>119194</xdr:rowOff>
    </xdr:to>
    <xdr:cxnSp macro="">
      <xdr:nvCxnSpPr>
        <xdr:cNvPr id="606" name="直線コネクタ 605"/>
        <xdr:cNvCxnSpPr/>
      </xdr:nvCxnSpPr>
      <xdr:spPr>
        <a:xfrm flipV="1">
          <a:off x="13703300" y="13282916"/>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28158</xdr:rowOff>
    </xdr:from>
    <xdr:to>
      <xdr:col>19</xdr:col>
      <xdr:colOff>644525</xdr:colOff>
      <xdr:row>77</xdr:row>
      <xdr:rowOff>119194</xdr:rowOff>
    </xdr:to>
    <xdr:cxnSp macro="">
      <xdr:nvCxnSpPr>
        <xdr:cNvPr id="609" name="直線コネクタ 608"/>
        <xdr:cNvCxnSpPr/>
      </xdr:nvCxnSpPr>
      <xdr:spPr>
        <a:xfrm>
          <a:off x="12814300" y="13229808"/>
          <a:ext cx="889000" cy="9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32981</xdr:rowOff>
    </xdr:from>
    <xdr:to>
      <xdr:col>23</xdr:col>
      <xdr:colOff>568325</xdr:colOff>
      <xdr:row>77</xdr:row>
      <xdr:rowOff>134581</xdr:rowOff>
    </xdr:to>
    <xdr:sp macro="" textlink="">
      <xdr:nvSpPr>
        <xdr:cNvPr id="619" name="円/楕円 618"/>
        <xdr:cNvSpPr/>
      </xdr:nvSpPr>
      <xdr:spPr>
        <a:xfrm>
          <a:off x="16268700" y="132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55858</xdr:rowOff>
    </xdr:from>
    <xdr:ext cx="599010" cy="259045"/>
    <xdr:sp macro="" textlink="">
      <xdr:nvSpPr>
        <xdr:cNvPr id="620" name="公債費該当値テキスト"/>
        <xdr:cNvSpPr txBox="1"/>
      </xdr:nvSpPr>
      <xdr:spPr>
        <a:xfrm>
          <a:off x="16370300" y="1308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159,354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82398</xdr:rowOff>
    </xdr:from>
    <xdr:to>
      <xdr:col>22</xdr:col>
      <xdr:colOff>415925</xdr:colOff>
      <xdr:row>78</xdr:row>
      <xdr:rowOff>12548</xdr:rowOff>
    </xdr:to>
    <xdr:sp macro="" textlink="">
      <xdr:nvSpPr>
        <xdr:cNvPr id="621" name="円/楕円 620"/>
        <xdr:cNvSpPr/>
      </xdr:nvSpPr>
      <xdr:spPr>
        <a:xfrm>
          <a:off x="15430500" y="132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3675</xdr:rowOff>
    </xdr:from>
    <xdr:ext cx="599010" cy="259045"/>
    <xdr:sp macro="" textlink="">
      <xdr:nvSpPr>
        <xdr:cNvPr id="622" name="テキスト ボックス 621"/>
        <xdr:cNvSpPr txBox="1"/>
      </xdr:nvSpPr>
      <xdr:spPr>
        <a:xfrm>
          <a:off x="15181794" y="1337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30466</xdr:rowOff>
    </xdr:from>
    <xdr:to>
      <xdr:col>21</xdr:col>
      <xdr:colOff>212725</xdr:colOff>
      <xdr:row>77</xdr:row>
      <xdr:rowOff>132066</xdr:rowOff>
    </xdr:to>
    <xdr:sp macro="" textlink="">
      <xdr:nvSpPr>
        <xdr:cNvPr id="623" name="円/楕円 622"/>
        <xdr:cNvSpPr/>
      </xdr:nvSpPr>
      <xdr:spPr>
        <a:xfrm>
          <a:off x="14541500" y="132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148593</xdr:rowOff>
    </xdr:from>
    <xdr:ext cx="599010" cy="259045"/>
    <xdr:sp macro="" textlink="">
      <xdr:nvSpPr>
        <xdr:cNvPr id="624" name="テキスト ボックス 623"/>
        <xdr:cNvSpPr txBox="1"/>
      </xdr:nvSpPr>
      <xdr:spPr>
        <a:xfrm>
          <a:off x="14292794" y="1300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68394</xdr:rowOff>
    </xdr:from>
    <xdr:to>
      <xdr:col>20</xdr:col>
      <xdr:colOff>9525</xdr:colOff>
      <xdr:row>77</xdr:row>
      <xdr:rowOff>169994</xdr:rowOff>
    </xdr:to>
    <xdr:sp macro="" textlink="">
      <xdr:nvSpPr>
        <xdr:cNvPr id="625" name="円/楕円 624"/>
        <xdr:cNvSpPr/>
      </xdr:nvSpPr>
      <xdr:spPr>
        <a:xfrm>
          <a:off x="13652500" y="132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161121</xdr:rowOff>
    </xdr:from>
    <xdr:ext cx="599010" cy="259045"/>
    <xdr:sp macro="" textlink="">
      <xdr:nvSpPr>
        <xdr:cNvPr id="626" name="テキスト ボックス 625"/>
        <xdr:cNvSpPr txBox="1"/>
      </xdr:nvSpPr>
      <xdr:spPr>
        <a:xfrm>
          <a:off x="13403794" y="1336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148808</xdr:rowOff>
    </xdr:from>
    <xdr:to>
      <xdr:col>18</xdr:col>
      <xdr:colOff>492125</xdr:colOff>
      <xdr:row>77</xdr:row>
      <xdr:rowOff>78958</xdr:rowOff>
    </xdr:to>
    <xdr:sp macro="" textlink="">
      <xdr:nvSpPr>
        <xdr:cNvPr id="627" name="円/楕円 626"/>
        <xdr:cNvSpPr/>
      </xdr:nvSpPr>
      <xdr:spPr>
        <a:xfrm>
          <a:off x="12763500" y="131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95486</xdr:rowOff>
    </xdr:from>
    <xdr:ext cx="599010" cy="259045"/>
    <xdr:sp macro="" textlink="">
      <xdr:nvSpPr>
        <xdr:cNvPr id="628" name="テキスト ボックス 627"/>
        <xdr:cNvSpPr txBox="1"/>
      </xdr:nvSpPr>
      <xdr:spPr>
        <a:xfrm>
          <a:off x="12514794" y="1295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155972</xdr:rowOff>
    </xdr:from>
    <xdr:to>
      <xdr:col>23</xdr:col>
      <xdr:colOff>517525</xdr:colOff>
      <xdr:row>99</xdr:row>
      <xdr:rowOff>34110</xdr:rowOff>
    </xdr:to>
    <xdr:cxnSp macro="">
      <xdr:nvCxnSpPr>
        <xdr:cNvPr id="657" name="直線コネクタ 656"/>
        <xdr:cNvCxnSpPr/>
      </xdr:nvCxnSpPr>
      <xdr:spPr>
        <a:xfrm flipV="1">
          <a:off x="15481300" y="16958072"/>
          <a:ext cx="838200" cy="4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148831</xdr:rowOff>
    </xdr:from>
    <xdr:to>
      <xdr:col>22</xdr:col>
      <xdr:colOff>365125</xdr:colOff>
      <xdr:row>99</xdr:row>
      <xdr:rowOff>34110</xdr:rowOff>
    </xdr:to>
    <xdr:cxnSp macro="">
      <xdr:nvCxnSpPr>
        <xdr:cNvPr id="660" name="直線コネクタ 659"/>
        <xdr:cNvCxnSpPr/>
      </xdr:nvCxnSpPr>
      <xdr:spPr>
        <a:xfrm>
          <a:off x="14592300" y="16950931"/>
          <a:ext cx="889000" cy="5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143923</xdr:rowOff>
    </xdr:from>
    <xdr:to>
      <xdr:col>21</xdr:col>
      <xdr:colOff>161925</xdr:colOff>
      <xdr:row>98</xdr:row>
      <xdr:rowOff>148831</xdr:rowOff>
    </xdr:to>
    <xdr:cxnSp macro="">
      <xdr:nvCxnSpPr>
        <xdr:cNvPr id="663" name="直線コネクタ 662"/>
        <xdr:cNvCxnSpPr/>
      </xdr:nvCxnSpPr>
      <xdr:spPr>
        <a:xfrm>
          <a:off x="13703300" y="16946023"/>
          <a:ext cx="889000" cy="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143923</xdr:rowOff>
    </xdr:from>
    <xdr:to>
      <xdr:col>19</xdr:col>
      <xdr:colOff>644525</xdr:colOff>
      <xdr:row>98</xdr:row>
      <xdr:rowOff>163712</xdr:rowOff>
    </xdr:to>
    <xdr:cxnSp macro="">
      <xdr:nvCxnSpPr>
        <xdr:cNvPr id="666" name="直線コネクタ 665"/>
        <xdr:cNvCxnSpPr/>
      </xdr:nvCxnSpPr>
      <xdr:spPr>
        <a:xfrm flipV="1">
          <a:off x="12814300" y="16946023"/>
          <a:ext cx="8890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105172</xdr:rowOff>
    </xdr:from>
    <xdr:to>
      <xdr:col>23</xdr:col>
      <xdr:colOff>568325</xdr:colOff>
      <xdr:row>99</xdr:row>
      <xdr:rowOff>35322</xdr:rowOff>
    </xdr:to>
    <xdr:sp macro="" textlink="">
      <xdr:nvSpPr>
        <xdr:cNvPr id="676" name="円/楕円 675"/>
        <xdr:cNvSpPr/>
      </xdr:nvSpPr>
      <xdr:spPr>
        <a:xfrm>
          <a:off x="16268700" y="169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42619</xdr:rowOff>
    </xdr:from>
    <xdr:ext cx="534377" cy="259045"/>
    <xdr:sp macro="" textlink="">
      <xdr:nvSpPr>
        <xdr:cNvPr id="677" name="積立金該当値テキスト"/>
        <xdr:cNvSpPr txBox="1"/>
      </xdr:nvSpPr>
      <xdr:spPr>
        <a:xfrm>
          <a:off x="16370300" y="168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154760</xdr:rowOff>
    </xdr:from>
    <xdr:to>
      <xdr:col>22</xdr:col>
      <xdr:colOff>415925</xdr:colOff>
      <xdr:row>99</xdr:row>
      <xdr:rowOff>84910</xdr:rowOff>
    </xdr:to>
    <xdr:sp macro="" textlink="">
      <xdr:nvSpPr>
        <xdr:cNvPr id="678" name="円/楕円 677"/>
        <xdr:cNvSpPr/>
      </xdr:nvSpPr>
      <xdr:spPr>
        <a:xfrm>
          <a:off x="15430500" y="169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76037</xdr:rowOff>
    </xdr:from>
    <xdr:ext cx="469744" cy="259045"/>
    <xdr:sp macro="" textlink="">
      <xdr:nvSpPr>
        <xdr:cNvPr id="679" name="テキスト ボックス 678"/>
        <xdr:cNvSpPr txBox="1"/>
      </xdr:nvSpPr>
      <xdr:spPr>
        <a:xfrm>
          <a:off x="15246427" y="170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98031</xdr:rowOff>
    </xdr:from>
    <xdr:to>
      <xdr:col>21</xdr:col>
      <xdr:colOff>212725</xdr:colOff>
      <xdr:row>99</xdr:row>
      <xdr:rowOff>28181</xdr:rowOff>
    </xdr:to>
    <xdr:sp macro="" textlink="">
      <xdr:nvSpPr>
        <xdr:cNvPr id="680" name="円/楕円 679"/>
        <xdr:cNvSpPr/>
      </xdr:nvSpPr>
      <xdr:spPr>
        <a:xfrm>
          <a:off x="14541500" y="169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19308</xdr:rowOff>
    </xdr:from>
    <xdr:ext cx="534377" cy="259045"/>
    <xdr:sp macro="" textlink="">
      <xdr:nvSpPr>
        <xdr:cNvPr id="681" name="テキスト ボックス 680"/>
        <xdr:cNvSpPr txBox="1"/>
      </xdr:nvSpPr>
      <xdr:spPr>
        <a:xfrm>
          <a:off x="14325111" y="169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93123</xdr:rowOff>
    </xdr:from>
    <xdr:to>
      <xdr:col>20</xdr:col>
      <xdr:colOff>9525</xdr:colOff>
      <xdr:row>99</xdr:row>
      <xdr:rowOff>23273</xdr:rowOff>
    </xdr:to>
    <xdr:sp macro="" textlink="">
      <xdr:nvSpPr>
        <xdr:cNvPr id="682" name="円/楕円 681"/>
        <xdr:cNvSpPr/>
      </xdr:nvSpPr>
      <xdr:spPr>
        <a:xfrm>
          <a:off x="13652500" y="168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14400</xdr:rowOff>
    </xdr:from>
    <xdr:ext cx="534377" cy="259045"/>
    <xdr:sp macro="" textlink="">
      <xdr:nvSpPr>
        <xdr:cNvPr id="683" name="テキスト ボックス 682"/>
        <xdr:cNvSpPr txBox="1"/>
      </xdr:nvSpPr>
      <xdr:spPr>
        <a:xfrm>
          <a:off x="13436111" y="1698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112912</xdr:rowOff>
    </xdr:from>
    <xdr:to>
      <xdr:col>18</xdr:col>
      <xdr:colOff>492125</xdr:colOff>
      <xdr:row>99</xdr:row>
      <xdr:rowOff>43062</xdr:rowOff>
    </xdr:to>
    <xdr:sp macro="" textlink="">
      <xdr:nvSpPr>
        <xdr:cNvPr id="684" name="円/楕円 683"/>
        <xdr:cNvSpPr/>
      </xdr:nvSpPr>
      <xdr:spPr>
        <a:xfrm>
          <a:off x="12763500" y="169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34189</xdr:rowOff>
    </xdr:from>
    <xdr:ext cx="534377" cy="259045"/>
    <xdr:sp macro="" textlink="">
      <xdr:nvSpPr>
        <xdr:cNvPr id="685" name="テキスト ボックス 684"/>
        <xdr:cNvSpPr txBox="1"/>
      </xdr:nvSpPr>
      <xdr:spPr>
        <a:xfrm>
          <a:off x="12547111" y="170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43048</xdr:rowOff>
    </xdr:from>
    <xdr:to>
      <xdr:col>32</xdr:col>
      <xdr:colOff>187325</xdr:colOff>
      <xdr:row>59</xdr:row>
      <xdr:rowOff>43497</xdr:rowOff>
    </xdr:to>
    <xdr:cxnSp macro="">
      <xdr:nvCxnSpPr>
        <xdr:cNvPr id="771" name="直線コネクタ 770"/>
        <xdr:cNvCxnSpPr/>
      </xdr:nvCxnSpPr>
      <xdr:spPr>
        <a:xfrm>
          <a:off x="21323300" y="10158598"/>
          <a:ext cx="8382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42621</xdr:rowOff>
    </xdr:from>
    <xdr:to>
      <xdr:col>31</xdr:col>
      <xdr:colOff>34925</xdr:colOff>
      <xdr:row>59</xdr:row>
      <xdr:rowOff>43048</xdr:rowOff>
    </xdr:to>
    <xdr:cxnSp macro="">
      <xdr:nvCxnSpPr>
        <xdr:cNvPr id="774" name="直線コネクタ 773"/>
        <xdr:cNvCxnSpPr/>
      </xdr:nvCxnSpPr>
      <xdr:spPr>
        <a:xfrm>
          <a:off x="20434300" y="10158171"/>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42621</xdr:rowOff>
    </xdr:from>
    <xdr:to>
      <xdr:col>29</xdr:col>
      <xdr:colOff>517525</xdr:colOff>
      <xdr:row>59</xdr:row>
      <xdr:rowOff>43109</xdr:rowOff>
    </xdr:to>
    <xdr:cxnSp macro="">
      <xdr:nvCxnSpPr>
        <xdr:cNvPr id="777" name="直線コネクタ 776"/>
        <xdr:cNvCxnSpPr/>
      </xdr:nvCxnSpPr>
      <xdr:spPr>
        <a:xfrm flipV="1">
          <a:off x="19545300" y="10158171"/>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42240</xdr:rowOff>
    </xdr:from>
    <xdr:to>
      <xdr:col>28</xdr:col>
      <xdr:colOff>314325</xdr:colOff>
      <xdr:row>59</xdr:row>
      <xdr:rowOff>43109</xdr:rowOff>
    </xdr:to>
    <xdr:cxnSp macro="">
      <xdr:nvCxnSpPr>
        <xdr:cNvPr id="780" name="直線コネクタ 779"/>
        <xdr:cNvCxnSpPr/>
      </xdr:nvCxnSpPr>
      <xdr:spPr>
        <a:xfrm>
          <a:off x="18656300" y="10157790"/>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164147</xdr:rowOff>
    </xdr:from>
    <xdr:to>
      <xdr:col>32</xdr:col>
      <xdr:colOff>238125</xdr:colOff>
      <xdr:row>59</xdr:row>
      <xdr:rowOff>94297</xdr:rowOff>
    </xdr:to>
    <xdr:sp macro="" textlink="">
      <xdr:nvSpPr>
        <xdr:cNvPr id="790" name="円/楕円 789"/>
        <xdr:cNvSpPr/>
      </xdr:nvSpPr>
      <xdr:spPr>
        <a:xfrm>
          <a:off x="221107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79074</xdr:rowOff>
    </xdr:from>
    <xdr:ext cx="378565" cy="259045"/>
    <xdr:sp macro="" textlink="">
      <xdr:nvSpPr>
        <xdr:cNvPr id="791" name="貸付金該当値テキスト"/>
        <xdr:cNvSpPr txBox="1"/>
      </xdr:nvSpPr>
      <xdr:spPr>
        <a:xfrm>
          <a:off x="22212300" y="10023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163698</xdr:rowOff>
    </xdr:from>
    <xdr:to>
      <xdr:col>31</xdr:col>
      <xdr:colOff>85725</xdr:colOff>
      <xdr:row>59</xdr:row>
      <xdr:rowOff>93848</xdr:rowOff>
    </xdr:to>
    <xdr:sp macro="" textlink="">
      <xdr:nvSpPr>
        <xdr:cNvPr id="792" name="円/楕円 791"/>
        <xdr:cNvSpPr/>
      </xdr:nvSpPr>
      <xdr:spPr>
        <a:xfrm>
          <a:off x="21272500" y="1010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84975</xdr:rowOff>
    </xdr:from>
    <xdr:ext cx="378565" cy="259045"/>
    <xdr:sp macro="" textlink="">
      <xdr:nvSpPr>
        <xdr:cNvPr id="793" name="テキスト ボックス 792"/>
        <xdr:cNvSpPr txBox="1"/>
      </xdr:nvSpPr>
      <xdr:spPr>
        <a:xfrm>
          <a:off x="21134017" y="10200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163271</xdr:rowOff>
    </xdr:from>
    <xdr:to>
      <xdr:col>29</xdr:col>
      <xdr:colOff>568325</xdr:colOff>
      <xdr:row>59</xdr:row>
      <xdr:rowOff>93421</xdr:rowOff>
    </xdr:to>
    <xdr:sp macro="" textlink="">
      <xdr:nvSpPr>
        <xdr:cNvPr id="794" name="円/楕円 793"/>
        <xdr:cNvSpPr/>
      </xdr:nvSpPr>
      <xdr:spPr>
        <a:xfrm>
          <a:off x="20383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84548</xdr:rowOff>
    </xdr:from>
    <xdr:ext cx="378565" cy="259045"/>
    <xdr:sp macro="" textlink="">
      <xdr:nvSpPr>
        <xdr:cNvPr id="795" name="テキスト ボックス 794"/>
        <xdr:cNvSpPr txBox="1"/>
      </xdr:nvSpPr>
      <xdr:spPr>
        <a:xfrm>
          <a:off x="20245017" y="10200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163759</xdr:rowOff>
    </xdr:from>
    <xdr:to>
      <xdr:col>28</xdr:col>
      <xdr:colOff>365125</xdr:colOff>
      <xdr:row>59</xdr:row>
      <xdr:rowOff>93909</xdr:rowOff>
    </xdr:to>
    <xdr:sp macro="" textlink="">
      <xdr:nvSpPr>
        <xdr:cNvPr id="796" name="円/楕円 795"/>
        <xdr:cNvSpPr/>
      </xdr:nvSpPr>
      <xdr:spPr>
        <a:xfrm>
          <a:off x="19494500" y="1010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85036</xdr:rowOff>
    </xdr:from>
    <xdr:ext cx="378565" cy="259045"/>
    <xdr:sp macro="" textlink="">
      <xdr:nvSpPr>
        <xdr:cNvPr id="797" name="テキスト ボックス 796"/>
        <xdr:cNvSpPr txBox="1"/>
      </xdr:nvSpPr>
      <xdr:spPr>
        <a:xfrm>
          <a:off x="19356017" y="10200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162890</xdr:rowOff>
    </xdr:from>
    <xdr:to>
      <xdr:col>27</xdr:col>
      <xdr:colOff>161925</xdr:colOff>
      <xdr:row>59</xdr:row>
      <xdr:rowOff>93040</xdr:rowOff>
    </xdr:to>
    <xdr:sp macro="" textlink="">
      <xdr:nvSpPr>
        <xdr:cNvPr id="798" name="円/楕円 797"/>
        <xdr:cNvSpPr/>
      </xdr:nvSpPr>
      <xdr:spPr>
        <a:xfrm>
          <a:off x="18605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84167</xdr:rowOff>
    </xdr:from>
    <xdr:ext cx="378565" cy="259045"/>
    <xdr:sp macro="" textlink="">
      <xdr:nvSpPr>
        <xdr:cNvPr id="799" name="テキスト ボックス 798"/>
        <xdr:cNvSpPr txBox="1"/>
      </xdr:nvSpPr>
      <xdr:spPr>
        <a:xfrm>
          <a:off x="18467017" y="1019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150132</xdr:rowOff>
    </xdr:from>
    <xdr:to>
      <xdr:col>32</xdr:col>
      <xdr:colOff>187325</xdr:colOff>
      <xdr:row>76</xdr:row>
      <xdr:rowOff>166515</xdr:rowOff>
    </xdr:to>
    <xdr:cxnSp macro="">
      <xdr:nvCxnSpPr>
        <xdr:cNvPr id="828" name="直線コネクタ 827"/>
        <xdr:cNvCxnSpPr/>
      </xdr:nvCxnSpPr>
      <xdr:spPr>
        <a:xfrm>
          <a:off x="21323300" y="13180332"/>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150132</xdr:rowOff>
    </xdr:from>
    <xdr:to>
      <xdr:col>31</xdr:col>
      <xdr:colOff>34925</xdr:colOff>
      <xdr:row>77</xdr:row>
      <xdr:rowOff>10041</xdr:rowOff>
    </xdr:to>
    <xdr:cxnSp macro="">
      <xdr:nvCxnSpPr>
        <xdr:cNvPr id="831" name="直線コネクタ 830"/>
        <xdr:cNvCxnSpPr/>
      </xdr:nvCxnSpPr>
      <xdr:spPr>
        <a:xfrm flipV="1">
          <a:off x="20434300" y="13180332"/>
          <a:ext cx="889000" cy="3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148786</xdr:rowOff>
    </xdr:from>
    <xdr:to>
      <xdr:col>29</xdr:col>
      <xdr:colOff>517525</xdr:colOff>
      <xdr:row>77</xdr:row>
      <xdr:rowOff>10041</xdr:rowOff>
    </xdr:to>
    <xdr:cxnSp macro="">
      <xdr:nvCxnSpPr>
        <xdr:cNvPr id="834" name="直線コネクタ 833"/>
        <xdr:cNvCxnSpPr/>
      </xdr:nvCxnSpPr>
      <xdr:spPr>
        <a:xfrm>
          <a:off x="19545300" y="13178986"/>
          <a:ext cx="889000" cy="3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148786</xdr:rowOff>
    </xdr:from>
    <xdr:to>
      <xdr:col>28</xdr:col>
      <xdr:colOff>314325</xdr:colOff>
      <xdr:row>77</xdr:row>
      <xdr:rowOff>6128</xdr:rowOff>
    </xdr:to>
    <xdr:cxnSp macro="">
      <xdr:nvCxnSpPr>
        <xdr:cNvPr id="837" name="直線コネクタ 836"/>
        <xdr:cNvCxnSpPr/>
      </xdr:nvCxnSpPr>
      <xdr:spPr>
        <a:xfrm flipV="1">
          <a:off x="18656300" y="13178986"/>
          <a:ext cx="8890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115715</xdr:rowOff>
    </xdr:from>
    <xdr:to>
      <xdr:col>32</xdr:col>
      <xdr:colOff>238125</xdr:colOff>
      <xdr:row>77</xdr:row>
      <xdr:rowOff>45865</xdr:rowOff>
    </xdr:to>
    <xdr:sp macro="" textlink="">
      <xdr:nvSpPr>
        <xdr:cNvPr id="847" name="円/楕円 846"/>
        <xdr:cNvSpPr/>
      </xdr:nvSpPr>
      <xdr:spPr>
        <a:xfrm>
          <a:off x="22110700" y="131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94142</xdr:rowOff>
    </xdr:from>
    <xdr:ext cx="599010" cy="259045"/>
    <xdr:sp macro="" textlink="">
      <xdr:nvSpPr>
        <xdr:cNvPr id="848" name="繰出金該当値テキスト"/>
        <xdr:cNvSpPr txBox="1"/>
      </xdr:nvSpPr>
      <xdr:spPr>
        <a:xfrm>
          <a:off x="22212300" y="1312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102,962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99332</xdr:rowOff>
    </xdr:from>
    <xdr:to>
      <xdr:col>31</xdr:col>
      <xdr:colOff>85725</xdr:colOff>
      <xdr:row>77</xdr:row>
      <xdr:rowOff>29482</xdr:rowOff>
    </xdr:to>
    <xdr:sp macro="" textlink="">
      <xdr:nvSpPr>
        <xdr:cNvPr id="849" name="円/楕円 848"/>
        <xdr:cNvSpPr/>
      </xdr:nvSpPr>
      <xdr:spPr>
        <a:xfrm>
          <a:off x="21272500" y="131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46009</xdr:rowOff>
    </xdr:from>
    <xdr:ext cx="599010" cy="259045"/>
    <xdr:sp macro="" textlink="">
      <xdr:nvSpPr>
        <xdr:cNvPr id="850" name="テキスト ボックス 849"/>
        <xdr:cNvSpPr txBox="1"/>
      </xdr:nvSpPr>
      <xdr:spPr>
        <a:xfrm>
          <a:off x="21023794" y="1290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107,262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130691</xdr:rowOff>
    </xdr:from>
    <xdr:to>
      <xdr:col>29</xdr:col>
      <xdr:colOff>568325</xdr:colOff>
      <xdr:row>77</xdr:row>
      <xdr:rowOff>60841</xdr:rowOff>
    </xdr:to>
    <xdr:sp macro="" textlink="">
      <xdr:nvSpPr>
        <xdr:cNvPr id="851" name="円/楕円 850"/>
        <xdr:cNvSpPr/>
      </xdr:nvSpPr>
      <xdr:spPr>
        <a:xfrm>
          <a:off x="20383500" y="131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51968</xdr:rowOff>
    </xdr:from>
    <xdr:ext cx="534377" cy="259045"/>
    <xdr:sp macro="" textlink="">
      <xdr:nvSpPr>
        <xdr:cNvPr id="852" name="テキスト ボックス 851"/>
        <xdr:cNvSpPr txBox="1"/>
      </xdr:nvSpPr>
      <xdr:spPr>
        <a:xfrm>
          <a:off x="20167111" y="132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99,031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97986</xdr:rowOff>
    </xdr:from>
    <xdr:to>
      <xdr:col>28</xdr:col>
      <xdr:colOff>365125</xdr:colOff>
      <xdr:row>77</xdr:row>
      <xdr:rowOff>28136</xdr:rowOff>
    </xdr:to>
    <xdr:sp macro="" textlink="">
      <xdr:nvSpPr>
        <xdr:cNvPr id="853" name="円/楕円 852"/>
        <xdr:cNvSpPr/>
      </xdr:nvSpPr>
      <xdr:spPr>
        <a:xfrm>
          <a:off x="19494500" y="131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44664</xdr:rowOff>
    </xdr:from>
    <xdr:ext cx="599010" cy="259045"/>
    <xdr:sp macro="" textlink="">
      <xdr:nvSpPr>
        <xdr:cNvPr id="854" name="テキスト ボックス 853"/>
        <xdr:cNvSpPr txBox="1"/>
      </xdr:nvSpPr>
      <xdr:spPr>
        <a:xfrm>
          <a:off x="19245794" y="1290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126778</xdr:rowOff>
    </xdr:from>
    <xdr:to>
      <xdr:col>27</xdr:col>
      <xdr:colOff>161925</xdr:colOff>
      <xdr:row>77</xdr:row>
      <xdr:rowOff>56928</xdr:rowOff>
    </xdr:to>
    <xdr:sp macro="" textlink="">
      <xdr:nvSpPr>
        <xdr:cNvPr id="855" name="円/楕円 854"/>
        <xdr:cNvSpPr/>
      </xdr:nvSpPr>
      <xdr:spPr>
        <a:xfrm>
          <a:off x="18605500" y="131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73456</xdr:rowOff>
    </xdr:from>
    <xdr:ext cx="599010" cy="259045"/>
    <xdr:sp macro="" textlink="">
      <xdr:nvSpPr>
        <xdr:cNvPr id="856" name="テキスト ボックス 855"/>
        <xdr:cNvSpPr txBox="1"/>
      </xdr:nvSpPr>
      <xdr:spPr>
        <a:xfrm>
          <a:off x="18356794" y="1293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平成</a:t>
          </a:r>
          <a:r>
            <a:rPr kumimoji="1" lang="en-US" altLang="ja-JP" sz="1400">
              <a:latin typeface="ＭＳ Ｐゴシック"/>
            </a:rPr>
            <a:t>27</a:t>
          </a:r>
          <a:r>
            <a:rPr kumimoji="1" lang="ja-JP" altLang="en-US" sz="1400">
              <a:latin typeface="ＭＳ Ｐゴシック"/>
            </a:rPr>
            <a:t>年度の歳出決算総額は住民一人あたり</a:t>
          </a:r>
          <a:r>
            <a:rPr kumimoji="1" lang="en-US" altLang="ja-JP" sz="1400">
              <a:latin typeface="ＭＳ Ｐゴシック"/>
            </a:rPr>
            <a:t>1,069,548</a:t>
          </a:r>
          <a:r>
            <a:rPr kumimoji="1" lang="ja-JP" altLang="en-US" sz="1400">
              <a:latin typeface="ＭＳ Ｐゴシック"/>
            </a:rPr>
            <a:t>円であり、類似団体平均を下回っている要因として、業務の一部を一部事務組合で行っていることや指定管理者制度の導入により、人件費や補助費等が抑制されていることが挙げられる。　</a:t>
          </a:r>
          <a:endParaRPr kumimoji="1" lang="en-US" altLang="ja-JP" sz="1400">
            <a:latin typeface="ＭＳ Ｐゴシック"/>
          </a:endParaRPr>
        </a:p>
        <a:p>
          <a:r>
            <a:rPr kumimoji="1" lang="ja-JP" altLang="en-US" sz="1400">
              <a:latin typeface="ＭＳ Ｐゴシック"/>
            </a:rPr>
            <a:t>　一方、維持補修費や扶助費については、公共施設等の修繕の増加や施設入所をはじめとした社会保障関係費の増加から、類似団体平均を上回っており、公共施設の耐用年数の経過状況や進行する高齢化を考慮すると、今後、さらに増加することが見込まれる。</a:t>
          </a:r>
          <a:endParaRPr kumimoji="1" lang="en-US" altLang="ja-JP" sz="1400">
            <a:latin typeface="ＭＳ Ｐゴシック"/>
          </a:endParaRPr>
        </a:p>
        <a:p>
          <a:r>
            <a:rPr kumimoji="1" lang="ja-JP" altLang="en-US" sz="1400">
              <a:latin typeface="ＭＳ Ｐゴシック"/>
            </a:rPr>
            <a:t>　また、維持補修費や扶助費以外の経費についても、今後の人口減少等により、住民一人あたりのコストの増加が見込まれることから、事務の効率化や事務事業の見直しを進め、経費の抑制を図る。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
3,434
167.96
3,757,514
3,689,945
28,812
2,251,265
3,713,188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467</xdr:rowOff>
    </xdr:from>
    <xdr:to>
      <xdr:col>6</xdr:col>
      <xdr:colOff>511175</xdr:colOff>
      <xdr:row>38</xdr:row>
      <xdr:rowOff>9496</xdr:rowOff>
    </xdr:to>
    <xdr:cxnSp macro="">
      <xdr:nvCxnSpPr>
        <xdr:cNvPr id="62" name="直線コネクタ 61"/>
        <xdr:cNvCxnSpPr/>
      </xdr:nvCxnSpPr>
      <xdr:spPr>
        <a:xfrm flipV="1">
          <a:off x="3797300" y="6515567"/>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9496</xdr:rowOff>
    </xdr:from>
    <xdr:to>
      <xdr:col>5</xdr:col>
      <xdr:colOff>358775</xdr:colOff>
      <xdr:row>38</xdr:row>
      <xdr:rowOff>31409</xdr:rowOff>
    </xdr:to>
    <xdr:cxnSp macro="">
      <xdr:nvCxnSpPr>
        <xdr:cNvPr id="65" name="直線コネクタ 64"/>
        <xdr:cNvCxnSpPr/>
      </xdr:nvCxnSpPr>
      <xdr:spPr>
        <a:xfrm flipV="1">
          <a:off x="2908300" y="6524596"/>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26233</xdr:rowOff>
    </xdr:from>
    <xdr:to>
      <xdr:col>4</xdr:col>
      <xdr:colOff>155575</xdr:colOff>
      <xdr:row>38</xdr:row>
      <xdr:rowOff>31409</xdr:rowOff>
    </xdr:to>
    <xdr:cxnSp macro="">
      <xdr:nvCxnSpPr>
        <xdr:cNvPr id="68" name="直線コネクタ 67"/>
        <xdr:cNvCxnSpPr/>
      </xdr:nvCxnSpPr>
      <xdr:spPr>
        <a:xfrm>
          <a:off x="2019300" y="6541333"/>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13937</xdr:rowOff>
    </xdr:from>
    <xdr:to>
      <xdr:col>2</xdr:col>
      <xdr:colOff>638175</xdr:colOff>
      <xdr:row>38</xdr:row>
      <xdr:rowOff>26233</xdr:rowOff>
    </xdr:to>
    <xdr:cxnSp macro="">
      <xdr:nvCxnSpPr>
        <xdr:cNvPr id="71" name="直線コネクタ 70"/>
        <xdr:cNvCxnSpPr/>
      </xdr:nvCxnSpPr>
      <xdr:spPr>
        <a:xfrm>
          <a:off x="1130300" y="6529037"/>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121116</xdr:rowOff>
    </xdr:from>
    <xdr:to>
      <xdr:col>6</xdr:col>
      <xdr:colOff>561975</xdr:colOff>
      <xdr:row>38</xdr:row>
      <xdr:rowOff>51267</xdr:rowOff>
    </xdr:to>
    <xdr:sp macro="" textlink="">
      <xdr:nvSpPr>
        <xdr:cNvPr id="81" name="円/楕円 80"/>
        <xdr:cNvSpPr/>
      </xdr:nvSpPr>
      <xdr:spPr>
        <a:xfrm>
          <a:off x="4584700" y="64647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130146</xdr:rowOff>
    </xdr:from>
    <xdr:to>
      <xdr:col>5</xdr:col>
      <xdr:colOff>409575</xdr:colOff>
      <xdr:row>38</xdr:row>
      <xdr:rowOff>60296</xdr:rowOff>
    </xdr:to>
    <xdr:sp macro="" textlink="">
      <xdr:nvSpPr>
        <xdr:cNvPr id="83" name="円/楕円 82"/>
        <xdr:cNvSpPr/>
      </xdr:nvSpPr>
      <xdr:spPr>
        <a:xfrm>
          <a:off x="3746500" y="647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51423</xdr:rowOff>
    </xdr:from>
    <xdr:ext cx="534377" cy="259045"/>
    <xdr:sp macro="" textlink="">
      <xdr:nvSpPr>
        <xdr:cNvPr id="84" name="テキスト ボックス 83"/>
        <xdr:cNvSpPr txBox="1"/>
      </xdr:nvSpPr>
      <xdr:spPr>
        <a:xfrm>
          <a:off x="3530111" y="656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152059</xdr:rowOff>
    </xdr:from>
    <xdr:to>
      <xdr:col>4</xdr:col>
      <xdr:colOff>206375</xdr:colOff>
      <xdr:row>38</xdr:row>
      <xdr:rowOff>82209</xdr:rowOff>
    </xdr:to>
    <xdr:sp macro="" textlink="">
      <xdr:nvSpPr>
        <xdr:cNvPr id="85" name="円/楕円 84"/>
        <xdr:cNvSpPr/>
      </xdr:nvSpPr>
      <xdr:spPr>
        <a:xfrm>
          <a:off x="2857500" y="64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73336</xdr:rowOff>
    </xdr:from>
    <xdr:ext cx="534377" cy="259045"/>
    <xdr:sp macro="" textlink="">
      <xdr:nvSpPr>
        <xdr:cNvPr id="86" name="テキスト ボックス 85"/>
        <xdr:cNvSpPr txBox="1"/>
      </xdr:nvSpPr>
      <xdr:spPr>
        <a:xfrm>
          <a:off x="2641111" y="658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146883</xdr:rowOff>
    </xdr:from>
    <xdr:to>
      <xdr:col>3</xdr:col>
      <xdr:colOff>3175</xdr:colOff>
      <xdr:row>38</xdr:row>
      <xdr:rowOff>77033</xdr:rowOff>
    </xdr:to>
    <xdr:sp macro="" textlink="">
      <xdr:nvSpPr>
        <xdr:cNvPr id="87" name="円/楕円 86"/>
        <xdr:cNvSpPr/>
      </xdr:nvSpPr>
      <xdr:spPr>
        <a:xfrm>
          <a:off x="1968500" y="64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68160</xdr:rowOff>
    </xdr:from>
    <xdr:ext cx="534377" cy="259045"/>
    <xdr:sp macro="" textlink="">
      <xdr:nvSpPr>
        <xdr:cNvPr id="88" name="テキスト ボックス 87"/>
        <xdr:cNvSpPr txBox="1"/>
      </xdr:nvSpPr>
      <xdr:spPr>
        <a:xfrm>
          <a:off x="1752111" y="65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134588</xdr:rowOff>
    </xdr:from>
    <xdr:to>
      <xdr:col>1</xdr:col>
      <xdr:colOff>485775</xdr:colOff>
      <xdr:row>38</xdr:row>
      <xdr:rowOff>64737</xdr:rowOff>
    </xdr:to>
    <xdr:sp macro="" textlink="">
      <xdr:nvSpPr>
        <xdr:cNvPr id="89" name="円/楕円 88"/>
        <xdr:cNvSpPr/>
      </xdr:nvSpPr>
      <xdr:spPr>
        <a:xfrm>
          <a:off x="1079500" y="6478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55864</xdr:rowOff>
    </xdr:from>
    <xdr:ext cx="534377" cy="259045"/>
    <xdr:sp macro="" textlink="">
      <xdr:nvSpPr>
        <xdr:cNvPr id="90" name="テキスト ボックス 89"/>
        <xdr:cNvSpPr txBox="1"/>
      </xdr:nvSpPr>
      <xdr:spPr>
        <a:xfrm>
          <a:off x="863111" y="65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58196</xdr:rowOff>
    </xdr:from>
    <xdr:to>
      <xdr:col>6</xdr:col>
      <xdr:colOff>511175</xdr:colOff>
      <xdr:row>58</xdr:row>
      <xdr:rowOff>87183</xdr:rowOff>
    </xdr:to>
    <xdr:cxnSp macro="">
      <xdr:nvCxnSpPr>
        <xdr:cNvPr id="121" name="直線コネクタ 120"/>
        <xdr:cNvCxnSpPr/>
      </xdr:nvCxnSpPr>
      <xdr:spPr>
        <a:xfrm flipV="1">
          <a:off x="3797300" y="10002296"/>
          <a:ext cx="8382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84456</xdr:rowOff>
    </xdr:from>
    <xdr:to>
      <xdr:col>5</xdr:col>
      <xdr:colOff>358775</xdr:colOff>
      <xdr:row>58</xdr:row>
      <xdr:rowOff>87183</xdr:rowOff>
    </xdr:to>
    <xdr:cxnSp macro="">
      <xdr:nvCxnSpPr>
        <xdr:cNvPr id="124" name="直線コネクタ 123"/>
        <xdr:cNvCxnSpPr/>
      </xdr:nvCxnSpPr>
      <xdr:spPr>
        <a:xfrm>
          <a:off x="2908300" y="10028556"/>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84456</xdr:rowOff>
    </xdr:from>
    <xdr:to>
      <xdr:col>4</xdr:col>
      <xdr:colOff>155575</xdr:colOff>
      <xdr:row>58</xdr:row>
      <xdr:rowOff>91808</xdr:rowOff>
    </xdr:to>
    <xdr:cxnSp macro="">
      <xdr:nvCxnSpPr>
        <xdr:cNvPr id="127" name="直線コネクタ 126"/>
        <xdr:cNvCxnSpPr/>
      </xdr:nvCxnSpPr>
      <xdr:spPr>
        <a:xfrm flipV="1">
          <a:off x="2019300" y="10028556"/>
          <a:ext cx="889000" cy="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91808</xdr:rowOff>
    </xdr:from>
    <xdr:to>
      <xdr:col>2</xdr:col>
      <xdr:colOff>638175</xdr:colOff>
      <xdr:row>58</xdr:row>
      <xdr:rowOff>111162</xdr:rowOff>
    </xdr:to>
    <xdr:cxnSp macro="">
      <xdr:nvCxnSpPr>
        <xdr:cNvPr id="130" name="直線コネクタ 129"/>
        <xdr:cNvCxnSpPr/>
      </xdr:nvCxnSpPr>
      <xdr:spPr>
        <a:xfrm flipV="1">
          <a:off x="1130300" y="10035908"/>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7396</xdr:rowOff>
    </xdr:from>
    <xdr:to>
      <xdr:col>6</xdr:col>
      <xdr:colOff>561975</xdr:colOff>
      <xdr:row>58</xdr:row>
      <xdr:rowOff>108996</xdr:rowOff>
    </xdr:to>
    <xdr:sp macro="" textlink="">
      <xdr:nvSpPr>
        <xdr:cNvPr id="140" name="円/楕円 139"/>
        <xdr:cNvSpPr/>
      </xdr:nvSpPr>
      <xdr:spPr>
        <a:xfrm>
          <a:off x="4584700" y="995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93773</xdr:rowOff>
    </xdr:from>
    <xdr:ext cx="599010" cy="259045"/>
    <xdr:sp macro="" textlink="">
      <xdr:nvSpPr>
        <xdr:cNvPr id="141" name="総務費該当値テキスト"/>
        <xdr:cNvSpPr txBox="1"/>
      </xdr:nvSpPr>
      <xdr:spPr>
        <a:xfrm>
          <a:off x="4686300" y="986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194,873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36383</xdr:rowOff>
    </xdr:from>
    <xdr:to>
      <xdr:col>5</xdr:col>
      <xdr:colOff>409575</xdr:colOff>
      <xdr:row>58</xdr:row>
      <xdr:rowOff>137983</xdr:rowOff>
    </xdr:to>
    <xdr:sp macro="" textlink="">
      <xdr:nvSpPr>
        <xdr:cNvPr id="142" name="円/楕円 141"/>
        <xdr:cNvSpPr/>
      </xdr:nvSpPr>
      <xdr:spPr>
        <a:xfrm>
          <a:off x="3746500" y="99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129110</xdr:rowOff>
    </xdr:from>
    <xdr:ext cx="599010" cy="259045"/>
    <xdr:sp macro="" textlink="">
      <xdr:nvSpPr>
        <xdr:cNvPr id="143" name="テキスト ボックス 142"/>
        <xdr:cNvSpPr txBox="1"/>
      </xdr:nvSpPr>
      <xdr:spPr>
        <a:xfrm>
          <a:off x="3497794" y="1007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33656</xdr:rowOff>
    </xdr:from>
    <xdr:to>
      <xdr:col>4</xdr:col>
      <xdr:colOff>206375</xdr:colOff>
      <xdr:row>58</xdr:row>
      <xdr:rowOff>135256</xdr:rowOff>
    </xdr:to>
    <xdr:sp macro="" textlink="">
      <xdr:nvSpPr>
        <xdr:cNvPr id="144" name="円/楕円 143"/>
        <xdr:cNvSpPr/>
      </xdr:nvSpPr>
      <xdr:spPr>
        <a:xfrm>
          <a:off x="2857500" y="99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126383</xdr:rowOff>
    </xdr:from>
    <xdr:ext cx="599010" cy="259045"/>
    <xdr:sp macro="" textlink="">
      <xdr:nvSpPr>
        <xdr:cNvPr id="145" name="テキスト ボックス 144"/>
        <xdr:cNvSpPr txBox="1"/>
      </xdr:nvSpPr>
      <xdr:spPr>
        <a:xfrm>
          <a:off x="2608794" y="1007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170,749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41008</xdr:rowOff>
    </xdr:from>
    <xdr:to>
      <xdr:col>3</xdr:col>
      <xdr:colOff>3175</xdr:colOff>
      <xdr:row>58</xdr:row>
      <xdr:rowOff>142608</xdr:rowOff>
    </xdr:to>
    <xdr:sp macro="" textlink="">
      <xdr:nvSpPr>
        <xdr:cNvPr id="146" name="円/楕円 145"/>
        <xdr:cNvSpPr/>
      </xdr:nvSpPr>
      <xdr:spPr>
        <a:xfrm>
          <a:off x="1968500" y="99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133735</xdr:rowOff>
    </xdr:from>
    <xdr:ext cx="599010" cy="259045"/>
    <xdr:sp macro="" textlink="">
      <xdr:nvSpPr>
        <xdr:cNvPr id="147" name="テキスト ボックス 146"/>
        <xdr:cNvSpPr txBox="1"/>
      </xdr:nvSpPr>
      <xdr:spPr>
        <a:xfrm>
          <a:off x="1719794" y="1007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60362</xdr:rowOff>
    </xdr:from>
    <xdr:to>
      <xdr:col>1</xdr:col>
      <xdr:colOff>485775</xdr:colOff>
      <xdr:row>58</xdr:row>
      <xdr:rowOff>161962</xdr:rowOff>
    </xdr:to>
    <xdr:sp macro="" textlink="">
      <xdr:nvSpPr>
        <xdr:cNvPr id="148" name="円/楕円 147"/>
        <xdr:cNvSpPr/>
      </xdr:nvSpPr>
      <xdr:spPr>
        <a:xfrm>
          <a:off x="1079500" y="100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153089</xdr:rowOff>
    </xdr:from>
    <xdr:ext cx="599010" cy="259045"/>
    <xdr:sp macro="" textlink="">
      <xdr:nvSpPr>
        <xdr:cNvPr id="149" name="テキスト ボックス 148"/>
        <xdr:cNvSpPr txBox="1"/>
      </xdr:nvSpPr>
      <xdr:spPr>
        <a:xfrm>
          <a:off x="830794" y="1009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3902</xdr:rowOff>
    </xdr:from>
    <xdr:to>
      <xdr:col>6</xdr:col>
      <xdr:colOff>511175</xdr:colOff>
      <xdr:row>77</xdr:row>
      <xdr:rowOff>111065</xdr:rowOff>
    </xdr:to>
    <xdr:cxnSp macro="">
      <xdr:nvCxnSpPr>
        <xdr:cNvPr id="178" name="直線コネクタ 177"/>
        <xdr:cNvCxnSpPr/>
      </xdr:nvCxnSpPr>
      <xdr:spPr>
        <a:xfrm flipV="1">
          <a:off x="3797300" y="13205552"/>
          <a:ext cx="838200" cy="10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111065</xdr:rowOff>
    </xdr:from>
    <xdr:to>
      <xdr:col>5</xdr:col>
      <xdr:colOff>358775</xdr:colOff>
      <xdr:row>77</xdr:row>
      <xdr:rowOff>145996</xdr:rowOff>
    </xdr:to>
    <xdr:cxnSp macro="">
      <xdr:nvCxnSpPr>
        <xdr:cNvPr id="181" name="直線コネクタ 180"/>
        <xdr:cNvCxnSpPr/>
      </xdr:nvCxnSpPr>
      <xdr:spPr>
        <a:xfrm flipV="1">
          <a:off x="2908300" y="13312715"/>
          <a:ext cx="889000" cy="3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140771</xdr:rowOff>
    </xdr:from>
    <xdr:to>
      <xdr:col>4</xdr:col>
      <xdr:colOff>155575</xdr:colOff>
      <xdr:row>77</xdr:row>
      <xdr:rowOff>145996</xdr:rowOff>
    </xdr:to>
    <xdr:cxnSp macro="">
      <xdr:nvCxnSpPr>
        <xdr:cNvPr id="184" name="直線コネクタ 183"/>
        <xdr:cNvCxnSpPr/>
      </xdr:nvCxnSpPr>
      <xdr:spPr>
        <a:xfrm>
          <a:off x="2019300" y="13342421"/>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140771</xdr:rowOff>
    </xdr:from>
    <xdr:to>
      <xdr:col>2</xdr:col>
      <xdr:colOff>638175</xdr:colOff>
      <xdr:row>77</xdr:row>
      <xdr:rowOff>158793</xdr:rowOff>
    </xdr:to>
    <xdr:cxnSp macro="">
      <xdr:nvCxnSpPr>
        <xdr:cNvPr id="187" name="直線コネクタ 186"/>
        <xdr:cNvCxnSpPr/>
      </xdr:nvCxnSpPr>
      <xdr:spPr>
        <a:xfrm flipV="1">
          <a:off x="1130300" y="13342421"/>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124552</xdr:rowOff>
    </xdr:from>
    <xdr:to>
      <xdr:col>6</xdr:col>
      <xdr:colOff>561975</xdr:colOff>
      <xdr:row>77</xdr:row>
      <xdr:rowOff>54702</xdr:rowOff>
    </xdr:to>
    <xdr:sp macro="" textlink="">
      <xdr:nvSpPr>
        <xdr:cNvPr id="197" name="円/楕円 196"/>
        <xdr:cNvSpPr/>
      </xdr:nvSpPr>
      <xdr:spPr>
        <a:xfrm>
          <a:off x="4584700" y="1315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147429</xdr:rowOff>
    </xdr:from>
    <xdr:ext cx="599010" cy="259045"/>
    <xdr:sp macro="" textlink="">
      <xdr:nvSpPr>
        <xdr:cNvPr id="198" name="民生費該当値テキスト"/>
        <xdr:cNvSpPr txBox="1"/>
      </xdr:nvSpPr>
      <xdr:spPr>
        <a:xfrm>
          <a:off x="4686300" y="1300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301,928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60265</xdr:rowOff>
    </xdr:from>
    <xdr:to>
      <xdr:col>5</xdr:col>
      <xdr:colOff>409575</xdr:colOff>
      <xdr:row>77</xdr:row>
      <xdr:rowOff>161865</xdr:rowOff>
    </xdr:to>
    <xdr:sp macro="" textlink="">
      <xdr:nvSpPr>
        <xdr:cNvPr id="199" name="円/楕円 198"/>
        <xdr:cNvSpPr/>
      </xdr:nvSpPr>
      <xdr:spPr>
        <a:xfrm>
          <a:off x="3746500" y="132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6942</xdr:rowOff>
    </xdr:from>
    <xdr:ext cx="599010" cy="259045"/>
    <xdr:sp macro="" textlink="">
      <xdr:nvSpPr>
        <xdr:cNvPr id="200" name="テキスト ボックス 199"/>
        <xdr:cNvSpPr txBox="1"/>
      </xdr:nvSpPr>
      <xdr:spPr>
        <a:xfrm>
          <a:off x="3497794" y="1303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95196</xdr:rowOff>
    </xdr:from>
    <xdr:to>
      <xdr:col>4</xdr:col>
      <xdr:colOff>206375</xdr:colOff>
      <xdr:row>78</xdr:row>
      <xdr:rowOff>25346</xdr:rowOff>
    </xdr:to>
    <xdr:sp macro="" textlink="">
      <xdr:nvSpPr>
        <xdr:cNvPr id="201" name="円/楕円 200"/>
        <xdr:cNvSpPr/>
      </xdr:nvSpPr>
      <xdr:spPr>
        <a:xfrm>
          <a:off x="2857500" y="132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16473</xdr:rowOff>
    </xdr:from>
    <xdr:ext cx="599010" cy="259045"/>
    <xdr:sp macro="" textlink="">
      <xdr:nvSpPr>
        <xdr:cNvPr id="202" name="テキスト ボックス 201"/>
        <xdr:cNvSpPr txBox="1"/>
      </xdr:nvSpPr>
      <xdr:spPr>
        <a:xfrm>
          <a:off x="2608794" y="133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89971</xdr:rowOff>
    </xdr:from>
    <xdr:to>
      <xdr:col>3</xdr:col>
      <xdr:colOff>3175</xdr:colOff>
      <xdr:row>78</xdr:row>
      <xdr:rowOff>20121</xdr:rowOff>
    </xdr:to>
    <xdr:sp macro="" textlink="">
      <xdr:nvSpPr>
        <xdr:cNvPr id="203" name="円/楕円 202"/>
        <xdr:cNvSpPr/>
      </xdr:nvSpPr>
      <xdr:spPr>
        <a:xfrm>
          <a:off x="1968500" y="1329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11248</xdr:rowOff>
    </xdr:from>
    <xdr:ext cx="599010" cy="259045"/>
    <xdr:sp macro="" textlink="">
      <xdr:nvSpPr>
        <xdr:cNvPr id="204" name="テキスト ボックス 203"/>
        <xdr:cNvSpPr txBox="1"/>
      </xdr:nvSpPr>
      <xdr:spPr>
        <a:xfrm>
          <a:off x="1719794" y="1338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107993</xdr:rowOff>
    </xdr:from>
    <xdr:to>
      <xdr:col>1</xdr:col>
      <xdr:colOff>485775</xdr:colOff>
      <xdr:row>78</xdr:row>
      <xdr:rowOff>38143</xdr:rowOff>
    </xdr:to>
    <xdr:sp macro="" textlink="">
      <xdr:nvSpPr>
        <xdr:cNvPr id="205" name="円/楕円 204"/>
        <xdr:cNvSpPr/>
      </xdr:nvSpPr>
      <xdr:spPr>
        <a:xfrm>
          <a:off x="1079500" y="1330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29270</xdr:rowOff>
    </xdr:from>
    <xdr:ext cx="599010" cy="259045"/>
    <xdr:sp macro="" textlink="">
      <xdr:nvSpPr>
        <xdr:cNvPr id="206" name="テキスト ボックス 205"/>
        <xdr:cNvSpPr txBox="1"/>
      </xdr:nvSpPr>
      <xdr:spPr>
        <a:xfrm>
          <a:off x="830794" y="1340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15548</xdr:rowOff>
    </xdr:from>
    <xdr:to>
      <xdr:col>6</xdr:col>
      <xdr:colOff>511175</xdr:colOff>
      <xdr:row>97</xdr:row>
      <xdr:rowOff>34776</xdr:rowOff>
    </xdr:to>
    <xdr:cxnSp macro="">
      <xdr:nvCxnSpPr>
        <xdr:cNvPr id="235" name="直線コネクタ 234"/>
        <xdr:cNvCxnSpPr/>
      </xdr:nvCxnSpPr>
      <xdr:spPr>
        <a:xfrm>
          <a:off x="3797300" y="16646198"/>
          <a:ext cx="8382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15548</xdr:rowOff>
    </xdr:from>
    <xdr:to>
      <xdr:col>5</xdr:col>
      <xdr:colOff>358775</xdr:colOff>
      <xdr:row>97</xdr:row>
      <xdr:rowOff>64346</xdr:rowOff>
    </xdr:to>
    <xdr:cxnSp macro="">
      <xdr:nvCxnSpPr>
        <xdr:cNvPr id="238" name="直線コネクタ 237"/>
        <xdr:cNvCxnSpPr/>
      </xdr:nvCxnSpPr>
      <xdr:spPr>
        <a:xfrm flipV="1">
          <a:off x="2908300" y="16646198"/>
          <a:ext cx="889000" cy="4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64346</xdr:rowOff>
    </xdr:from>
    <xdr:to>
      <xdr:col>4</xdr:col>
      <xdr:colOff>155575</xdr:colOff>
      <xdr:row>97</xdr:row>
      <xdr:rowOff>123188</xdr:rowOff>
    </xdr:to>
    <xdr:cxnSp macro="">
      <xdr:nvCxnSpPr>
        <xdr:cNvPr id="241" name="直線コネクタ 240"/>
        <xdr:cNvCxnSpPr/>
      </xdr:nvCxnSpPr>
      <xdr:spPr>
        <a:xfrm flipV="1">
          <a:off x="2019300" y="16694996"/>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139308</xdr:rowOff>
    </xdr:from>
    <xdr:to>
      <xdr:col>2</xdr:col>
      <xdr:colOff>638175</xdr:colOff>
      <xdr:row>97</xdr:row>
      <xdr:rowOff>123188</xdr:rowOff>
    </xdr:to>
    <xdr:cxnSp macro="">
      <xdr:nvCxnSpPr>
        <xdr:cNvPr id="244" name="直線コネクタ 243"/>
        <xdr:cNvCxnSpPr/>
      </xdr:nvCxnSpPr>
      <xdr:spPr>
        <a:xfrm>
          <a:off x="1130300" y="16598508"/>
          <a:ext cx="889000" cy="15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155426</xdr:rowOff>
    </xdr:from>
    <xdr:to>
      <xdr:col>6</xdr:col>
      <xdr:colOff>561975</xdr:colOff>
      <xdr:row>97</xdr:row>
      <xdr:rowOff>85576</xdr:rowOff>
    </xdr:to>
    <xdr:sp macro="" textlink="">
      <xdr:nvSpPr>
        <xdr:cNvPr id="254" name="円/楕円 253"/>
        <xdr:cNvSpPr/>
      </xdr:nvSpPr>
      <xdr:spPr>
        <a:xfrm>
          <a:off x="4584700" y="166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133853</xdr:rowOff>
    </xdr:from>
    <xdr:ext cx="534377" cy="259045"/>
    <xdr:sp macro="" textlink="">
      <xdr:nvSpPr>
        <xdr:cNvPr id="255" name="衛生費該当値テキスト"/>
        <xdr:cNvSpPr txBox="1"/>
      </xdr:nvSpPr>
      <xdr:spPr>
        <a:xfrm>
          <a:off x="4686300" y="165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136198</xdr:rowOff>
    </xdr:from>
    <xdr:to>
      <xdr:col>5</xdr:col>
      <xdr:colOff>409575</xdr:colOff>
      <xdr:row>97</xdr:row>
      <xdr:rowOff>66348</xdr:rowOff>
    </xdr:to>
    <xdr:sp macro="" textlink="">
      <xdr:nvSpPr>
        <xdr:cNvPr id="256" name="円/楕円 255"/>
        <xdr:cNvSpPr/>
      </xdr:nvSpPr>
      <xdr:spPr>
        <a:xfrm>
          <a:off x="3746500" y="16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57475</xdr:rowOff>
    </xdr:from>
    <xdr:ext cx="534377" cy="259045"/>
    <xdr:sp macro="" textlink="">
      <xdr:nvSpPr>
        <xdr:cNvPr id="257" name="テキスト ボックス 256"/>
        <xdr:cNvSpPr txBox="1"/>
      </xdr:nvSpPr>
      <xdr:spPr>
        <a:xfrm>
          <a:off x="3530111" y="166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13546</xdr:rowOff>
    </xdr:from>
    <xdr:to>
      <xdr:col>4</xdr:col>
      <xdr:colOff>206375</xdr:colOff>
      <xdr:row>97</xdr:row>
      <xdr:rowOff>115146</xdr:rowOff>
    </xdr:to>
    <xdr:sp macro="" textlink="">
      <xdr:nvSpPr>
        <xdr:cNvPr id="258" name="円/楕円 257"/>
        <xdr:cNvSpPr/>
      </xdr:nvSpPr>
      <xdr:spPr>
        <a:xfrm>
          <a:off x="2857500" y="166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106273</xdr:rowOff>
    </xdr:from>
    <xdr:ext cx="534377" cy="259045"/>
    <xdr:sp macro="" textlink="">
      <xdr:nvSpPr>
        <xdr:cNvPr id="259" name="テキスト ボックス 258"/>
        <xdr:cNvSpPr txBox="1"/>
      </xdr:nvSpPr>
      <xdr:spPr>
        <a:xfrm>
          <a:off x="2641111" y="167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72388</xdr:rowOff>
    </xdr:from>
    <xdr:to>
      <xdr:col>3</xdr:col>
      <xdr:colOff>3175</xdr:colOff>
      <xdr:row>98</xdr:row>
      <xdr:rowOff>2538</xdr:rowOff>
    </xdr:to>
    <xdr:sp macro="" textlink="">
      <xdr:nvSpPr>
        <xdr:cNvPr id="260" name="円/楕円 259"/>
        <xdr:cNvSpPr/>
      </xdr:nvSpPr>
      <xdr:spPr>
        <a:xfrm>
          <a:off x="1968500" y="167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165115</xdr:rowOff>
    </xdr:from>
    <xdr:ext cx="534377" cy="259045"/>
    <xdr:sp macro="" textlink="">
      <xdr:nvSpPr>
        <xdr:cNvPr id="261" name="テキスト ボックス 260"/>
        <xdr:cNvSpPr txBox="1"/>
      </xdr:nvSpPr>
      <xdr:spPr>
        <a:xfrm>
          <a:off x="1752111" y="1679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88508</xdr:rowOff>
    </xdr:from>
    <xdr:to>
      <xdr:col>1</xdr:col>
      <xdr:colOff>485775</xdr:colOff>
      <xdr:row>97</xdr:row>
      <xdr:rowOff>18658</xdr:rowOff>
    </xdr:to>
    <xdr:sp macro="" textlink="">
      <xdr:nvSpPr>
        <xdr:cNvPr id="262" name="円/楕円 261"/>
        <xdr:cNvSpPr/>
      </xdr:nvSpPr>
      <xdr:spPr>
        <a:xfrm>
          <a:off x="1079500" y="165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35185</xdr:rowOff>
    </xdr:from>
    <xdr:ext cx="599010" cy="259045"/>
    <xdr:sp macro="" textlink="">
      <xdr:nvSpPr>
        <xdr:cNvPr id="263" name="テキスト ボックス 262"/>
        <xdr:cNvSpPr txBox="1"/>
      </xdr:nvSpPr>
      <xdr:spPr>
        <a:xfrm>
          <a:off x="830794" y="1632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98748</xdr:rowOff>
    </xdr:from>
    <xdr:to>
      <xdr:col>15</xdr:col>
      <xdr:colOff>180975</xdr:colOff>
      <xdr:row>39</xdr:row>
      <xdr:rowOff>98748</xdr:rowOff>
    </xdr:to>
    <xdr:cxnSp macro="">
      <xdr:nvCxnSpPr>
        <xdr:cNvPr id="294" name="直線コネクタ 293"/>
        <xdr:cNvCxnSpPr/>
      </xdr:nvCxnSpPr>
      <xdr:spPr>
        <a:xfrm>
          <a:off x="9639300" y="6785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98748</xdr:rowOff>
    </xdr:from>
    <xdr:to>
      <xdr:col>14</xdr:col>
      <xdr:colOff>28575</xdr:colOff>
      <xdr:row>39</xdr:row>
      <xdr:rowOff>98748</xdr:rowOff>
    </xdr:to>
    <xdr:cxnSp macro="">
      <xdr:nvCxnSpPr>
        <xdr:cNvPr id="297" name="直線コネクタ 296"/>
        <xdr:cNvCxnSpPr/>
      </xdr:nvCxnSpPr>
      <xdr:spPr>
        <a:xfrm>
          <a:off x="8750300" y="6785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98748</xdr:rowOff>
    </xdr:from>
    <xdr:to>
      <xdr:col>12</xdr:col>
      <xdr:colOff>511175</xdr:colOff>
      <xdr:row>39</xdr:row>
      <xdr:rowOff>98748</xdr:rowOff>
    </xdr:to>
    <xdr:cxnSp macro="">
      <xdr:nvCxnSpPr>
        <xdr:cNvPr id="300" name="直線コネクタ 299"/>
        <xdr:cNvCxnSpPr/>
      </xdr:nvCxnSpPr>
      <xdr:spPr>
        <a:xfrm>
          <a:off x="7861300" y="6785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98748</xdr:rowOff>
    </xdr:from>
    <xdr:to>
      <xdr:col>11</xdr:col>
      <xdr:colOff>307975</xdr:colOff>
      <xdr:row>39</xdr:row>
      <xdr:rowOff>98765</xdr:rowOff>
    </xdr:to>
    <xdr:cxnSp macro="">
      <xdr:nvCxnSpPr>
        <xdr:cNvPr id="303" name="直線コネクタ 302"/>
        <xdr:cNvCxnSpPr/>
      </xdr:nvCxnSpPr>
      <xdr:spPr>
        <a:xfrm flipV="1">
          <a:off x="6972300" y="678529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47948</xdr:rowOff>
    </xdr:from>
    <xdr:to>
      <xdr:col>15</xdr:col>
      <xdr:colOff>231775</xdr:colOff>
      <xdr:row>39</xdr:row>
      <xdr:rowOff>149548</xdr:rowOff>
    </xdr:to>
    <xdr:sp macro="" textlink="">
      <xdr:nvSpPr>
        <xdr:cNvPr id="313" name="円/楕円 312"/>
        <xdr:cNvSpPr/>
      </xdr:nvSpPr>
      <xdr:spPr>
        <a:xfrm>
          <a:off x="104267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249299" cy="259045"/>
    <xdr:sp macro="" textlink="">
      <xdr:nvSpPr>
        <xdr:cNvPr id="314" name="労働費該当値テキスト"/>
        <xdr:cNvSpPr txBox="1"/>
      </xdr:nvSpPr>
      <xdr:spPr>
        <a:xfrm>
          <a:off x="10528300" y="66969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47948</xdr:rowOff>
    </xdr:from>
    <xdr:to>
      <xdr:col>14</xdr:col>
      <xdr:colOff>79375</xdr:colOff>
      <xdr:row>39</xdr:row>
      <xdr:rowOff>149548</xdr:rowOff>
    </xdr:to>
    <xdr:sp macro="" textlink="">
      <xdr:nvSpPr>
        <xdr:cNvPr id="315" name="円/楕円 314"/>
        <xdr:cNvSpPr/>
      </xdr:nvSpPr>
      <xdr:spPr>
        <a:xfrm>
          <a:off x="9588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140675</xdr:rowOff>
    </xdr:from>
    <xdr:ext cx="249299" cy="259045"/>
    <xdr:sp macro="" textlink="">
      <xdr:nvSpPr>
        <xdr:cNvPr id="316" name="テキスト ボックス 315"/>
        <xdr:cNvSpPr txBox="1"/>
      </xdr:nvSpPr>
      <xdr:spPr>
        <a:xfrm>
          <a:off x="9514649"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47948</xdr:rowOff>
    </xdr:from>
    <xdr:to>
      <xdr:col>12</xdr:col>
      <xdr:colOff>561975</xdr:colOff>
      <xdr:row>39</xdr:row>
      <xdr:rowOff>149548</xdr:rowOff>
    </xdr:to>
    <xdr:sp macro="" textlink="">
      <xdr:nvSpPr>
        <xdr:cNvPr id="317" name="円/楕円 316"/>
        <xdr:cNvSpPr/>
      </xdr:nvSpPr>
      <xdr:spPr>
        <a:xfrm>
          <a:off x="8699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140675</xdr:rowOff>
    </xdr:from>
    <xdr:ext cx="249299" cy="259045"/>
    <xdr:sp macro="" textlink="">
      <xdr:nvSpPr>
        <xdr:cNvPr id="318" name="テキスト ボックス 317"/>
        <xdr:cNvSpPr txBox="1"/>
      </xdr:nvSpPr>
      <xdr:spPr>
        <a:xfrm>
          <a:off x="8625649"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47948</xdr:rowOff>
    </xdr:from>
    <xdr:to>
      <xdr:col>11</xdr:col>
      <xdr:colOff>358775</xdr:colOff>
      <xdr:row>39</xdr:row>
      <xdr:rowOff>149548</xdr:rowOff>
    </xdr:to>
    <xdr:sp macro="" textlink="">
      <xdr:nvSpPr>
        <xdr:cNvPr id="319" name="円/楕円 318"/>
        <xdr:cNvSpPr/>
      </xdr:nvSpPr>
      <xdr:spPr>
        <a:xfrm>
          <a:off x="7810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140675</xdr:rowOff>
    </xdr:from>
    <xdr:ext cx="249299" cy="259045"/>
    <xdr:sp macro="" textlink="">
      <xdr:nvSpPr>
        <xdr:cNvPr id="320" name="テキスト ボックス 319"/>
        <xdr:cNvSpPr txBox="1"/>
      </xdr:nvSpPr>
      <xdr:spPr>
        <a:xfrm>
          <a:off x="7736649"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47965</xdr:rowOff>
    </xdr:from>
    <xdr:to>
      <xdr:col>10</xdr:col>
      <xdr:colOff>155575</xdr:colOff>
      <xdr:row>39</xdr:row>
      <xdr:rowOff>149565</xdr:rowOff>
    </xdr:to>
    <xdr:sp macro="" textlink="">
      <xdr:nvSpPr>
        <xdr:cNvPr id="321" name="円/楕円 320"/>
        <xdr:cNvSpPr/>
      </xdr:nvSpPr>
      <xdr:spPr>
        <a:xfrm>
          <a:off x="6921500" y="67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140692</xdr:rowOff>
    </xdr:from>
    <xdr:ext cx="249299" cy="259045"/>
    <xdr:sp macro="" textlink="">
      <xdr:nvSpPr>
        <xdr:cNvPr id="322" name="テキスト ボックス 321"/>
        <xdr:cNvSpPr txBox="1"/>
      </xdr:nvSpPr>
      <xdr:spPr>
        <a:xfrm>
          <a:off x="6847649" y="6827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21348</xdr:rowOff>
    </xdr:from>
    <xdr:to>
      <xdr:col>15</xdr:col>
      <xdr:colOff>180975</xdr:colOff>
      <xdr:row>59</xdr:row>
      <xdr:rowOff>45898</xdr:rowOff>
    </xdr:to>
    <xdr:cxnSp macro="">
      <xdr:nvCxnSpPr>
        <xdr:cNvPr id="353" name="直線コネクタ 352"/>
        <xdr:cNvCxnSpPr/>
      </xdr:nvCxnSpPr>
      <xdr:spPr>
        <a:xfrm flipV="1">
          <a:off x="9639300" y="10136898"/>
          <a:ext cx="838200" cy="2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45898</xdr:rowOff>
    </xdr:from>
    <xdr:to>
      <xdr:col>14</xdr:col>
      <xdr:colOff>28575</xdr:colOff>
      <xdr:row>59</xdr:row>
      <xdr:rowOff>52382</xdr:rowOff>
    </xdr:to>
    <xdr:cxnSp macro="">
      <xdr:nvCxnSpPr>
        <xdr:cNvPr id="356" name="直線コネクタ 355"/>
        <xdr:cNvCxnSpPr/>
      </xdr:nvCxnSpPr>
      <xdr:spPr>
        <a:xfrm flipV="1">
          <a:off x="8750300" y="10161448"/>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52382</xdr:rowOff>
    </xdr:from>
    <xdr:to>
      <xdr:col>12</xdr:col>
      <xdr:colOff>511175</xdr:colOff>
      <xdr:row>59</xdr:row>
      <xdr:rowOff>57110</xdr:rowOff>
    </xdr:to>
    <xdr:cxnSp macro="">
      <xdr:nvCxnSpPr>
        <xdr:cNvPr id="359" name="直線コネクタ 358"/>
        <xdr:cNvCxnSpPr/>
      </xdr:nvCxnSpPr>
      <xdr:spPr>
        <a:xfrm flipV="1">
          <a:off x="7861300" y="10167932"/>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57110</xdr:rowOff>
    </xdr:from>
    <xdr:to>
      <xdr:col>11</xdr:col>
      <xdr:colOff>307975</xdr:colOff>
      <xdr:row>59</xdr:row>
      <xdr:rowOff>58638</xdr:rowOff>
    </xdr:to>
    <xdr:cxnSp macro="">
      <xdr:nvCxnSpPr>
        <xdr:cNvPr id="362" name="直線コネクタ 361"/>
        <xdr:cNvCxnSpPr/>
      </xdr:nvCxnSpPr>
      <xdr:spPr>
        <a:xfrm flipV="1">
          <a:off x="6972300" y="10172660"/>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141998</xdr:rowOff>
    </xdr:from>
    <xdr:to>
      <xdr:col>15</xdr:col>
      <xdr:colOff>231775</xdr:colOff>
      <xdr:row>59</xdr:row>
      <xdr:rowOff>72148</xdr:rowOff>
    </xdr:to>
    <xdr:sp macro="" textlink="">
      <xdr:nvSpPr>
        <xdr:cNvPr id="372" name="円/楕円 371"/>
        <xdr:cNvSpPr/>
      </xdr:nvSpPr>
      <xdr:spPr>
        <a:xfrm>
          <a:off x="10426700" y="100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56925</xdr:rowOff>
    </xdr:from>
    <xdr:ext cx="534377" cy="259045"/>
    <xdr:sp macro="" textlink="">
      <xdr:nvSpPr>
        <xdr:cNvPr id="373" name="農林水産業費該当値テキスト"/>
        <xdr:cNvSpPr txBox="1"/>
      </xdr:nvSpPr>
      <xdr:spPr>
        <a:xfrm>
          <a:off x="10528300" y="1000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166548</xdr:rowOff>
    </xdr:from>
    <xdr:to>
      <xdr:col>14</xdr:col>
      <xdr:colOff>79375</xdr:colOff>
      <xdr:row>59</xdr:row>
      <xdr:rowOff>96698</xdr:rowOff>
    </xdr:to>
    <xdr:sp macro="" textlink="">
      <xdr:nvSpPr>
        <xdr:cNvPr id="374" name="円/楕円 373"/>
        <xdr:cNvSpPr/>
      </xdr:nvSpPr>
      <xdr:spPr>
        <a:xfrm>
          <a:off x="9588500" y="101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87825</xdr:rowOff>
    </xdr:from>
    <xdr:ext cx="534377" cy="259045"/>
    <xdr:sp macro="" textlink="">
      <xdr:nvSpPr>
        <xdr:cNvPr id="375" name="テキスト ボックス 374"/>
        <xdr:cNvSpPr txBox="1"/>
      </xdr:nvSpPr>
      <xdr:spPr>
        <a:xfrm>
          <a:off x="9372111" y="102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1582</xdr:rowOff>
    </xdr:from>
    <xdr:to>
      <xdr:col>12</xdr:col>
      <xdr:colOff>561975</xdr:colOff>
      <xdr:row>59</xdr:row>
      <xdr:rowOff>103182</xdr:rowOff>
    </xdr:to>
    <xdr:sp macro="" textlink="">
      <xdr:nvSpPr>
        <xdr:cNvPr id="376" name="円/楕円 375"/>
        <xdr:cNvSpPr/>
      </xdr:nvSpPr>
      <xdr:spPr>
        <a:xfrm>
          <a:off x="8699500" y="101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94309</xdr:rowOff>
    </xdr:from>
    <xdr:ext cx="534377" cy="259045"/>
    <xdr:sp macro="" textlink="">
      <xdr:nvSpPr>
        <xdr:cNvPr id="377" name="テキスト ボックス 376"/>
        <xdr:cNvSpPr txBox="1"/>
      </xdr:nvSpPr>
      <xdr:spPr>
        <a:xfrm>
          <a:off x="8483111" y="102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6310</xdr:rowOff>
    </xdr:from>
    <xdr:to>
      <xdr:col>11</xdr:col>
      <xdr:colOff>358775</xdr:colOff>
      <xdr:row>59</xdr:row>
      <xdr:rowOff>107910</xdr:rowOff>
    </xdr:to>
    <xdr:sp macro="" textlink="">
      <xdr:nvSpPr>
        <xdr:cNvPr id="378" name="円/楕円 377"/>
        <xdr:cNvSpPr/>
      </xdr:nvSpPr>
      <xdr:spPr>
        <a:xfrm>
          <a:off x="7810500" y="101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99037</xdr:rowOff>
    </xdr:from>
    <xdr:ext cx="534377" cy="259045"/>
    <xdr:sp macro="" textlink="">
      <xdr:nvSpPr>
        <xdr:cNvPr id="379" name="テキスト ボックス 378"/>
        <xdr:cNvSpPr txBox="1"/>
      </xdr:nvSpPr>
      <xdr:spPr>
        <a:xfrm>
          <a:off x="7594111" y="1021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7838</xdr:rowOff>
    </xdr:from>
    <xdr:to>
      <xdr:col>10</xdr:col>
      <xdr:colOff>155575</xdr:colOff>
      <xdr:row>59</xdr:row>
      <xdr:rowOff>109438</xdr:rowOff>
    </xdr:to>
    <xdr:sp macro="" textlink="">
      <xdr:nvSpPr>
        <xdr:cNvPr id="380" name="円/楕円 379"/>
        <xdr:cNvSpPr/>
      </xdr:nvSpPr>
      <xdr:spPr>
        <a:xfrm>
          <a:off x="6921500" y="101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100565</xdr:rowOff>
    </xdr:from>
    <xdr:ext cx="534377" cy="259045"/>
    <xdr:sp macro="" textlink="">
      <xdr:nvSpPr>
        <xdr:cNvPr id="381" name="テキスト ボックス 380"/>
        <xdr:cNvSpPr txBox="1"/>
      </xdr:nvSpPr>
      <xdr:spPr>
        <a:xfrm>
          <a:off x="6705111" y="1021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73185</xdr:rowOff>
    </xdr:from>
    <xdr:to>
      <xdr:col>15</xdr:col>
      <xdr:colOff>180975</xdr:colOff>
      <xdr:row>79</xdr:row>
      <xdr:rowOff>10785</xdr:rowOff>
    </xdr:to>
    <xdr:cxnSp macro="">
      <xdr:nvCxnSpPr>
        <xdr:cNvPr id="410" name="直線コネクタ 409"/>
        <xdr:cNvCxnSpPr/>
      </xdr:nvCxnSpPr>
      <xdr:spPr>
        <a:xfrm flipV="1">
          <a:off x="9639300" y="13446285"/>
          <a:ext cx="838200" cy="10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9173</xdr:rowOff>
    </xdr:from>
    <xdr:to>
      <xdr:col>14</xdr:col>
      <xdr:colOff>28575</xdr:colOff>
      <xdr:row>79</xdr:row>
      <xdr:rowOff>10785</xdr:rowOff>
    </xdr:to>
    <xdr:cxnSp macro="">
      <xdr:nvCxnSpPr>
        <xdr:cNvPr id="413" name="直線コネクタ 412"/>
        <xdr:cNvCxnSpPr/>
      </xdr:nvCxnSpPr>
      <xdr:spPr>
        <a:xfrm>
          <a:off x="8750300" y="13553723"/>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9173</xdr:rowOff>
    </xdr:from>
    <xdr:to>
      <xdr:col>12</xdr:col>
      <xdr:colOff>511175</xdr:colOff>
      <xdr:row>79</xdr:row>
      <xdr:rowOff>18214</xdr:rowOff>
    </xdr:to>
    <xdr:cxnSp macro="">
      <xdr:nvCxnSpPr>
        <xdr:cNvPr id="416" name="直線コネクタ 415"/>
        <xdr:cNvCxnSpPr/>
      </xdr:nvCxnSpPr>
      <xdr:spPr>
        <a:xfrm flipV="1">
          <a:off x="7861300" y="13553723"/>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13376</xdr:rowOff>
    </xdr:from>
    <xdr:to>
      <xdr:col>11</xdr:col>
      <xdr:colOff>307975</xdr:colOff>
      <xdr:row>79</xdr:row>
      <xdr:rowOff>18214</xdr:rowOff>
    </xdr:to>
    <xdr:cxnSp macro="">
      <xdr:nvCxnSpPr>
        <xdr:cNvPr id="419" name="直線コネクタ 418"/>
        <xdr:cNvCxnSpPr/>
      </xdr:nvCxnSpPr>
      <xdr:spPr>
        <a:xfrm>
          <a:off x="6972300" y="13557926"/>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22385</xdr:rowOff>
    </xdr:from>
    <xdr:to>
      <xdr:col>15</xdr:col>
      <xdr:colOff>231775</xdr:colOff>
      <xdr:row>78</xdr:row>
      <xdr:rowOff>123985</xdr:rowOff>
    </xdr:to>
    <xdr:sp macro="" textlink="">
      <xdr:nvSpPr>
        <xdr:cNvPr id="429" name="円/楕円 428"/>
        <xdr:cNvSpPr/>
      </xdr:nvSpPr>
      <xdr:spPr>
        <a:xfrm>
          <a:off x="10426700" y="133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812</xdr:rowOff>
    </xdr:from>
    <xdr:ext cx="534377" cy="259045"/>
    <xdr:sp macro="" textlink="">
      <xdr:nvSpPr>
        <xdr:cNvPr id="430" name="商工費該当値テキスト"/>
        <xdr:cNvSpPr txBox="1"/>
      </xdr:nvSpPr>
      <xdr:spPr>
        <a:xfrm>
          <a:off x="10528300" y="1337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131435</xdr:rowOff>
    </xdr:from>
    <xdr:to>
      <xdr:col>14</xdr:col>
      <xdr:colOff>79375</xdr:colOff>
      <xdr:row>79</xdr:row>
      <xdr:rowOff>61585</xdr:rowOff>
    </xdr:to>
    <xdr:sp macro="" textlink="">
      <xdr:nvSpPr>
        <xdr:cNvPr id="431" name="円/楕円 430"/>
        <xdr:cNvSpPr/>
      </xdr:nvSpPr>
      <xdr:spPr>
        <a:xfrm>
          <a:off x="9588500" y="1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52712</xdr:rowOff>
    </xdr:from>
    <xdr:ext cx="469744" cy="259045"/>
    <xdr:sp macro="" textlink="">
      <xdr:nvSpPr>
        <xdr:cNvPr id="432" name="テキスト ボックス 431"/>
        <xdr:cNvSpPr txBox="1"/>
      </xdr:nvSpPr>
      <xdr:spPr>
        <a:xfrm>
          <a:off x="9404427" y="135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129823</xdr:rowOff>
    </xdr:from>
    <xdr:to>
      <xdr:col>12</xdr:col>
      <xdr:colOff>561975</xdr:colOff>
      <xdr:row>79</xdr:row>
      <xdr:rowOff>59973</xdr:rowOff>
    </xdr:to>
    <xdr:sp macro="" textlink="">
      <xdr:nvSpPr>
        <xdr:cNvPr id="433" name="円/楕円 432"/>
        <xdr:cNvSpPr/>
      </xdr:nvSpPr>
      <xdr:spPr>
        <a:xfrm>
          <a:off x="8699500" y="135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51100</xdr:rowOff>
    </xdr:from>
    <xdr:ext cx="469744" cy="259045"/>
    <xdr:sp macro="" textlink="">
      <xdr:nvSpPr>
        <xdr:cNvPr id="434" name="テキスト ボックス 433"/>
        <xdr:cNvSpPr txBox="1"/>
      </xdr:nvSpPr>
      <xdr:spPr>
        <a:xfrm>
          <a:off x="8515427" y="1359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138864</xdr:rowOff>
    </xdr:from>
    <xdr:to>
      <xdr:col>11</xdr:col>
      <xdr:colOff>358775</xdr:colOff>
      <xdr:row>79</xdr:row>
      <xdr:rowOff>69014</xdr:rowOff>
    </xdr:to>
    <xdr:sp macro="" textlink="">
      <xdr:nvSpPr>
        <xdr:cNvPr id="435" name="円/楕円 434"/>
        <xdr:cNvSpPr/>
      </xdr:nvSpPr>
      <xdr:spPr>
        <a:xfrm>
          <a:off x="7810500" y="135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60141</xdr:rowOff>
    </xdr:from>
    <xdr:ext cx="469744" cy="259045"/>
    <xdr:sp macro="" textlink="">
      <xdr:nvSpPr>
        <xdr:cNvPr id="436" name="テキスト ボックス 435"/>
        <xdr:cNvSpPr txBox="1"/>
      </xdr:nvSpPr>
      <xdr:spPr>
        <a:xfrm>
          <a:off x="7626427" y="1360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134026</xdr:rowOff>
    </xdr:from>
    <xdr:to>
      <xdr:col>10</xdr:col>
      <xdr:colOff>155575</xdr:colOff>
      <xdr:row>79</xdr:row>
      <xdr:rowOff>64176</xdr:rowOff>
    </xdr:to>
    <xdr:sp macro="" textlink="">
      <xdr:nvSpPr>
        <xdr:cNvPr id="437" name="円/楕円 436"/>
        <xdr:cNvSpPr/>
      </xdr:nvSpPr>
      <xdr:spPr>
        <a:xfrm>
          <a:off x="6921500" y="135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55303</xdr:rowOff>
    </xdr:from>
    <xdr:ext cx="469744" cy="259045"/>
    <xdr:sp macro="" textlink="">
      <xdr:nvSpPr>
        <xdr:cNvPr id="438" name="テキスト ボックス 437"/>
        <xdr:cNvSpPr txBox="1"/>
      </xdr:nvSpPr>
      <xdr:spPr>
        <a:xfrm>
          <a:off x="6737427" y="135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116371</xdr:rowOff>
    </xdr:from>
    <xdr:to>
      <xdr:col>15</xdr:col>
      <xdr:colOff>180975</xdr:colOff>
      <xdr:row>98</xdr:row>
      <xdr:rowOff>154829</xdr:rowOff>
    </xdr:to>
    <xdr:cxnSp macro="">
      <xdr:nvCxnSpPr>
        <xdr:cNvPr id="467" name="直線コネクタ 466"/>
        <xdr:cNvCxnSpPr/>
      </xdr:nvCxnSpPr>
      <xdr:spPr>
        <a:xfrm>
          <a:off x="9639300" y="16918471"/>
          <a:ext cx="838200" cy="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116371</xdr:rowOff>
    </xdr:from>
    <xdr:to>
      <xdr:col>14</xdr:col>
      <xdr:colOff>28575</xdr:colOff>
      <xdr:row>98</xdr:row>
      <xdr:rowOff>157020</xdr:rowOff>
    </xdr:to>
    <xdr:cxnSp macro="">
      <xdr:nvCxnSpPr>
        <xdr:cNvPr id="470" name="直線コネクタ 469"/>
        <xdr:cNvCxnSpPr/>
      </xdr:nvCxnSpPr>
      <xdr:spPr>
        <a:xfrm flipV="1">
          <a:off x="8750300" y="16918471"/>
          <a:ext cx="889000" cy="4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83069</xdr:rowOff>
    </xdr:from>
    <xdr:to>
      <xdr:col>12</xdr:col>
      <xdr:colOff>511175</xdr:colOff>
      <xdr:row>98</xdr:row>
      <xdr:rowOff>157020</xdr:rowOff>
    </xdr:to>
    <xdr:cxnSp macro="">
      <xdr:nvCxnSpPr>
        <xdr:cNvPr id="473" name="直線コネクタ 472"/>
        <xdr:cNvCxnSpPr/>
      </xdr:nvCxnSpPr>
      <xdr:spPr>
        <a:xfrm>
          <a:off x="7861300" y="16885169"/>
          <a:ext cx="889000" cy="7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83069</xdr:rowOff>
    </xdr:from>
    <xdr:to>
      <xdr:col>11</xdr:col>
      <xdr:colOff>307975</xdr:colOff>
      <xdr:row>98</xdr:row>
      <xdr:rowOff>109533</xdr:rowOff>
    </xdr:to>
    <xdr:cxnSp macro="">
      <xdr:nvCxnSpPr>
        <xdr:cNvPr id="476" name="直線コネクタ 475"/>
        <xdr:cNvCxnSpPr/>
      </xdr:nvCxnSpPr>
      <xdr:spPr>
        <a:xfrm flipV="1">
          <a:off x="6972300" y="16885169"/>
          <a:ext cx="889000" cy="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104029</xdr:rowOff>
    </xdr:from>
    <xdr:to>
      <xdr:col>15</xdr:col>
      <xdr:colOff>231775</xdr:colOff>
      <xdr:row>99</xdr:row>
      <xdr:rowOff>34179</xdr:rowOff>
    </xdr:to>
    <xdr:sp macro="" textlink="">
      <xdr:nvSpPr>
        <xdr:cNvPr id="486" name="円/楕円 485"/>
        <xdr:cNvSpPr/>
      </xdr:nvSpPr>
      <xdr:spPr>
        <a:xfrm>
          <a:off x="10426700" y="169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65571</xdr:rowOff>
    </xdr:from>
    <xdr:to>
      <xdr:col>14</xdr:col>
      <xdr:colOff>79375</xdr:colOff>
      <xdr:row>98</xdr:row>
      <xdr:rowOff>167171</xdr:rowOff>
    </xdr:to>
    <xdr:sp macro="" textlink="">
      <xdr:nvSpPr>
        <xdr:cNvPr id="488" name="円/楕円 487"/>
        <xdr:cNvSpPr/>
      </xdr:nvSpPr>
      <xdr:spPr>
        <a:xfrm>
          <a:off x="9588500" y="168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158298</xdr:rowOff>
    </xdr:from>
    <xdr:ext cx="599010" cy="259045"/>
    <xdr:sp macro="" textlink="">
      <xdr:nvSpPr>
        <xdr:cNvPr id="489" name="テキスト ボックス 488"/>
        <xdr:cNvSpPr txBox="1"/>
      </xdr:nvSpPr>
      <xdr:spPr>
        <a:xfrm>
          <a:off x="9339794" y="1696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106220</xdr:rowOff>
    </xdr:from>
    <xdr:to>
      <xdr:col>12</xdr:col>
      <xdr:colOff>561975</xdr:colOff>
      <xdr:row>99</xdr:row>
      <xdr:rowOff>36370</xdr:rowOff>
    </xdr:to>
    <xdr:sp macro="" textlink="">
      <xdr:nvSpPr>
        <xdr:cNvPr id="490" name="円/楕円 489"/>
        <xdr:cNvSpPr/>
      </xdr:nvSpPr>
      <xdr:spPr>
        <a:xfrm>
          <a:off x="8699500" y="169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27497</xdr:rowOff>
    </xdr:from>
    <xdr:ext cx="534377" cy="259045"/>
    <xdr:sp macro="" textlink="">
      <xdr:nvSpPr>
        <xdr:cNvPr id="491" name="テキスト ボックス 490"/>
        <xdr:cNvSpPr txBox="1"/>
      </xdr:nvSpPr>
      <xdr:spPr>
        <a:xfrm>
          <a:off x="8483111" y="170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32269</xdr:rowOff>
    </xdr:from>
    <xdr:to>
      <xdr:col>11</xdr:col>
      <xdr:colOff>358775</xdr:colOff>
      <xdr:row>98</xdr:row>
      <xdr:rowOff>133869</xdr:rowOff>
    </xdr:to>
    <xdr:sp macro="" textlink="">
      <xdr:nvSpPr>
        <xdr:cNvPr id="492" name="円/楕円 491"/>
        <xdr:cNvSpPr/>
      </xdr:nvSpPr>
      <xdr:spPr>
        <a:xfrm>
          <a:off x="7810500" y="168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150396</xdr:rowOff>
    </xdr:from>
    <xdr:ext cx="599010" cy="259045"/>
    <xdr:sp macro="" textlink="">
      <xdr:nvSpPr>
        <xdr:cNvPr id="493" name="テキスト ボックス 492"/>
        <xdr:cNvSpPr txBox="1"/>
      </xdr:nvSpPr>
      <xdr:spPr>
        <a:xfrm>
          <a:off x="7561794" y="1660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174,318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58733</xdr:rowOff>
    </xdr:from>
    <xdr:to>
      <xdr:col>10</xdr:col>
      <xdr:colOff>155575</xdr:colOff>
      <xdr:row>98</xdr:row>
      <xdr:rowOff>160333</xdr:rowOff>
    </xdr:to>
    <xdr:sp macro="" textlink="">
      <xdr:nvSpPr>
        <xdr:cNvPr id="494" name="円/楕円 493"/>
        <xdr:cNvSpPr/>
      </xdr:nvSpPr>
      <xdr:spPr>
        <a:xfrm>
          <a:off x="6921500" y="168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5410</xdr:rowOff>
    </xdr:from>
    <xdr:ext cx="599010" cy="259045"/>
    <xdr:sp macro="" textlink="">
      <xdr:nvSpPr>
        <xdr:cNvPr id="495" name="テキスト ボックス 494"/>
        <xdr:cNvSpPr txBox="1"/>
      </xdr:nvSpPr>
      <xdr:spPr>
        <a:xfrm>
          <a:off x="6672794" y="1663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146393</xdr:rowOff>
    </xdr:from>
    <xdr:to>
      <xdr:col>23</xdr:col>
      <xdr:colOff>517525</xdr:colOff>
      <xdr:row>38</xdr:row>
      <xdr:rowOff>14217</xdr:rowOff>
    </xdr:to>
    <xdr:cxnSp macro="">
      <xdr:nvCxnSpPr>
        <xdr:cNvPr id="522" name="直線コネクタ 521"/>
        <xdr:cNvCxnSpPr/>
      </xdr:nvCxnSpPr>
      <xdr:spPr>
        <a:xfrm>
          <a:off x="15481300" y="6318593"/>
          <a:ext cx="838200" cy="2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146393</xdr:rowOff>
    </xdr:from>
    <xdr:to>
      <xdr:col>22</xdr:col>
      <xdr:colOff>365125</xdr:colOff>
      <xdr:row>37</xdr:row>
      <xdr:rowOff>169683</xdr:rowOff>
    </xdr:to>
    <xdr:cxnSp macro="">
      <xdr:nvCxnSpPr>
        <xdr:cNvPr id="525" name="直線コネクタ 524"/>
        <xdr:cNvCxnSpPr/>
      </xdr:nvCxnSpPr>
      <xdr:spPr>
        <a:xfrm flipV="1">
          <a:off x="14592300" y="6318593"/>
          <a:ext cx="889000" cy="19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169683</xdr:rowOff>
    </xdr:from>
    <xdr:to>
      <xdr:col>21</xdr:col>
      <xdr:colOff>161925</xdr:colOff>
      <xdr:row>38</xdr:row>
      <xdr:rowOff>9010</xdr:rowOff>
    </xdr:to>
    <xdr:cxnSp macro="">
      <xdr:nvCxnSpPr>
        <xdr:cNvPr id="528" name="直線コネクタ 527"/>
        <xdr:cNvCxnSpPr/>
      </xdr:nvCxnSpPr>
      <xdr:spPr>
        <a:xfrm flipV="1">
          <a:off x="13703300" y="651333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9010</xdr:rowOff>
    </xdr:from>
    <xdr:to>
      <xdr:col>19</xdr:col>
      <xdr:colOff>644525</xdr:colOff>
      <xdr:row>38</xdr:row>
      <xdr:rowOff>38266</xdr:rowOff>
    </xdr:to>
    <xdr:cxnSp macro="">
      <xdr:nvCxnSpPr>
        <xdr:cNvPr id="531" name="直線コネクタ 530"/>
        <xdr:cNvCxnSpPr/>
      </xdr:nvCxnSpPr>
      <xdr:spPr>
        <a:xfrm flipV="1">
          <a:off x="12814300" y="6524110"/>
          <a:ext cx="889000" cy="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134867</xdr:rowOff>
    </xdr:from>
    <xdr:to>
      <xdr:col>23</xdr:col>
      <xdr:colOff>568325</xdr:colOff>
      <xdr:row>38</xdr:row>
      <xdr:rowOff>65017</xdr:rowOff>
    </xdr:to>
    <xdr:sp macro="" textlink="">
      <xdr:nvSpPr>
        <xdr:cNvPr id="541" name="円/楕円 540"/>
        <xdr:cNvSpPr/>
      </xdr:nvSpPr>
      <xdr:spPr>
        <a:xfrm>
          <a:off x="16268700" y="64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94244</xdr:rowOff>
    </xdr:from>
    <xdr:ext cx="534377" cy="259045"/>
    <xdr:sp macro="" textlink="">
      <xdr:nvSpPr>
        <xdr:cNvPr id="542" name="消防費該当値テキスト"/>
        <xdr:cNvSpPr txBox="1"/>
      </xdr:nvSpPr>
      <xdr:spPr>
        <a:xfrm>
          <a:off x="16370300" y="62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54,892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95593</xdr:rowOff>
    </xdr:from>
    <xdr:to>
      <xdr:col>22</xdr:col>
      <xdr:colOff>415925</xdr:colOff>
      <xdr:row>37</xdr:row>
      <xdr:rowOff>25743</xdr:rowOff>
    </xdr:to>
    <xdr:sp macro="" textlink="">
      <xdr:nvSpPr>
        <xdr:cNvPr id="543" name="円/楕円 542"/>
        <xdr:cNvSpPr/>
      </xdr:nvSpPr>
      <xdr:spPr>
        <a:xfrm>
          <a:off x="15430500" y="62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42270</xdr:rowOff>
    </xdr:from>
    <xdr:ext cx="599010" cy="259045"/>
    <xdr:sp macro="" textlink="">
      <xdr:nvSpPr>
        <xdr:cNvPr id="544" name="テキスト ボックス 543"/>
        <xdr:cNvSpPr txBox="1"/>
      </xdr:nvSpPr>
      <xdr:spPr>
        <a:xfrm>
          <a:off x="15181794" y="604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118883</xdr:rowOff>
    </xdr:from>
    <xdr:to>
      <xdr:col>21</xdr:col>
      <xdr:colOff>212725</xdr:colOff>
      <xdr:row>38</xdr:row>
      <xdr:rowOff>49033</xdr:rowOff>
    </xdr:to>
    <xdr:sp macro="" textlink="">
      <xdr:nvSpPr>
        <xdr:cNvPr id="545" name="円/楕円 544"/>
        <xdr:cNvSpPr/>
      </xdr:nvSpPr>
      <xdr:spPr>
        <a:xfrm>
          <a:off x="14541500" y="64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65560</xdr:rowOff>
    </xdr:from>
    <xdr:ext cx="534377" cy="259045"/>
    <xdr:sp macro="" textlink="">
      <xdr:nvSpPr>
        <xdr:cNvPr id="546" name="テキスト ボックス 545"/>
        <xdr:cNvSpPr txBox="1"/>
      </xdr:nvSpPr>
      <xdr:spPr>
        <a:xfrm>
          <a:off x="14325111" y="62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129660</xdr:rowOff>
    </xdr:from>
    <xdr:to>
      <xdr:col>20</xdr:col>
      <xdr:colOff>9525</xdr:colOff>
      <xdr:row>38</xdr:row>
      <xdr:rowOff>59810</xdr:rowOff>
    </xdr:to>
    <xdr:sp macro="" textlink="">
      <xdr:nvSpPr>
        <xdr:cNvPr id="547" name="円/楕円 546"/>
        <xdr:cNvSpPr/>
      </xdr:nvSpPr>
      <xdr:spPr>
        <a:xfrm>
          <a:off x="13652500" y="64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76337</xdr:rowOff>
    </xdr:from>
    <xdr:ext cx="534377" cy="259045"/>
    <xdr:sp macro="" textlink="">
      <xdr:nvSpPr>
        <xdr:cNvPr id="548" name="テキスト ボックス 547"/>
        <xdr:cNvSpPr txBox="1"/>
      </xdr:nvSpPr>
      <xdr:spPr>
        <a:xfrm>
          <a:off x="13436111" y="62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158916</xdr:rowOff>
    </xdr:from>
    <xdr:to>
      <xdr:col>18</xdr:col>
      <xdr:colOff>492125</xdr:colOff>
      <xdr:row>38</xdr:row>
      <xdr:rowOff>89066</xdr:rowOff>
    </xdr:to>
    <xdr:sp macro="" textlink="">
      <xdr:nvSpPr>
        <xdr:cNvPr id="549" name="円/楕円 548"/>
        <xdr:cNvSpPr/>
      </xdr:nvSpPr>
      <xdr:spPr>
        <a:xfrm>
          <a:off x="12763500" y="650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105592</xdr:rowOff>
    </xdr:from>
    <xdr:ext cx="534377" cy="259045"/>
    <xdr:sp macro="" textlink="">
      <xdr:nvSpPr>
        <xdr:cNvPr id="550" name="テキスト ボックス 549"/>
        <xdr:cNvSpPr txBox="1"/>
      </xdr:nvSpPr>
      <xdr:spPr>
        <a:xfrm>
          <a:off x="12547111" y="62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100459</xdr:rowOff>
    </xdr:from>
    <xdr:to>
      <xdr:col>23</xdr:col>
      <xdr:colOff>517525</xdr:colOff>
      <xdr:row>58</xdr:row>
      <xdr:rowOff>101918</xdr:rowOff>
    </xdr:to>
    <xdr:cxnSp macro="">
      <xdr:nvCxnSpPr>
        <xdr:cNvPr id="579" name="直線コネクタ 578"/>
        <xdr:cNvCxnSpPr/>
      </xdr:nvCxnSpPr>
      <xdr:spPr>
        <a:xfrm flipV="1">
          <a:off x="15481300" y="10044559"/>
          <a:ext cx="8382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99670</xdr:rowOff>
    </xdr:from>
    <xdr:to>
      <xdr:col>22</xdr:col>
      <xdr:colOff>365125</xdr:colOff>
      <xdr:row>58</xdr:row>
      <xdr:rowOff>101918</xdr:rowOff>
    </xdr:to>
    <xdr:cxnSp macro="">
      <xdr:nvCxnSpPr>
        <xdr:cNvPr id="582" name="直線コネクタ 581"/>
        <xdr:cNvCxnSpPr/>
      </xdr:nvCxnSpPr>
      <xdr:spPr>
        <a:xfrm>
          <a:off x="14592300" y="1004377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99670</xdr:rowOff>
    </xdr:from>
    <xdr:to>
      <xdr:col>21</xdr:col>
      <xdr:colOff>161925</xdr:colOff>
      <xdr:row>58</xdr:row>
      <xdr:rowOff>106479</xdr:rowOff>
    </xdr:to>
    <xdr:cxnSp macro="">
      <xdr:nvCxnSpPr>
        <xdr:cNvPr id="585" name="直線コネクタ 584"/>
        <xdr:cNvCxnSpPr/>
      </xdr:nvCxnSpPr>
      <xdr:spPr>
        <a:xfrm flipV="1">
          <a:off x="13703300" y="10043770"/>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98478</xdr:rowOff>
    </xdr:from>
    <xdr:to>
      <xdr:col>19</xdr:col>
      <xdr:colOff>644525</xdr:colOff>
      <xdr:row>58</xdr:row>
      <xdr:rowOff>106479</xdr:rowOff>
    </xdr:to>
    <xdr:cxnSp macro="">
      <xdr:nvCxnSpPr>
        <xdr:cNvPr id="588" name="直線コネクタ 587"/>
        <xdr:cNvCxnSpPr/>
      </xdr:nvCxnSpPr>
      <xdr:spPr>
        <a:xfrm>
          <a:off x="12814300" y="1004257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49659</xdr:rowOff>
    </xdr:from>
    <xdr:to>
      <xdr:col>23</xdr:col>
      <xdr:colOff>568325</xdr:colOff>
      <xdr:row>58</xdr:row>
      <xdr:rowOff>151259</xdr:rowOff>
    </xdr:to>
    <xdr:sp macro="" textlink="">
      <xdr:nvSpPr>
        <xdr:cNvPr id="598" name="円/楕円 597"/>
        <xdr:cNvSpPr/>
      </xdr:nvSpPr>
      <xdr:spPr>
        <a:xfrm>
          <a:off x="16268700" y="99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136036</xdr:rowOff>
    </xdr:from>
    <xdr:ext cx="534377" cy="259045"/>
    <xdr:sp macro="" textlink="">
      <xdr:nvSpPr>
        <xdr:cNvPr id="599" name="教育費該当値テキスト"/>
        <xdr:cNvSpPr txBox="1"/>
      </xdr:nvSpPr>
      <xdr:spPr>
        <a:xfrm>
          <a:off x="16370300" y="99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60,599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51118</xdr:rowOff>
    </xdr:from>
    <xdr:to>
      <xdr:col>22</xdr:col>
      <xdr:colOff>415925</xdr:colOff>
      <xdr:row>58</xdr:row>
      <xdr:rowOff>152718</xdr:rowOff>
    </xdr:to>
    <xdr:sp macro="" textlink="">
      <xdr:nvSpPr>
        <xdr:cNvPr id="600" name="円/楕円 599"/>
        <xdr:cNvSpPr/>
      </xdr:nvSpPr>
      <xdr:spPr>
        <a:xfrm>
          <a:off x="15430500" y="99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143845</xdr:rowOff>
    </xdr:from>
    <xdr:ext cx="534377" cy="259045"/>
    <xdr:sp macro="" textlink="">
      <xdr:nvSpPr>
        <xdr:cNvPr id="601" name="テキスト ボックス 600"/>
        <xdr:cNvSpPr txBox="1"/>
      </xdr:nvSpPr>
      <xdr:spPr>
        <a:xfrm>
          <a:off x="15214111" y="100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48870</xdr:rowOff>
    </xdr:from>
    <xdr:to>
      <xdr:col>21</xdr:col>
      <xdr:colOff>212725</xdr:colOff>
      <xdr:row>58</xdr:row>
      <xdr:rowOff>150470</xdr:rowOff>
    </xdr:to>
    <xdr:sp macro="" textlink="">
      <xdr:nvSpPr>
        <xdr:cNvPr id="602" name="円/楕円 601"/>
        <xdr:cNvSpPr/>
      </xdr:nvSpPr>
      <xdr:spPr>
        <a:xfrm>
          <a:off x="14541500" y="99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141597</xdr:rowOff>
    </xdr:from>
    <xdr:ext cx="534377" cy="259045"/>
    <xdr:sp macro="" textlink="">
      <xdr:nvSpPr>
        <xdr:cNvPr id="603" name="テキスト ボックス 602"/>
        <xdr:cNvSpPr txBox="1"/>
      </xdr:nvSpPr>
      <xdr:spPr>
        <a:xfrm>
          <a:off x="14325111" y="100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55679</xdr:rowOff>
    </xdr:from>
    <xdr:to>
      <xdr:col>20</xdr:col>
      <xdr:colOff>9525</xdr:colOff>
      <xdr:row>58</xdr:row>
      <xdr:rowOff>157279</xdr:rowOff>
    </xdr:to>
    <xdr:sp macro="" textlink="">
      <xdr:nvSpPr>
        <xdr:cNvPr id="604" name="円/楕円 603"/>
        <xdr:cNvSpPr/>
      </xdr:nvSpPr>
      <xdr:spPr>
        <a:xfrm>
          <a:off x="13652500" y="99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148406</xdr:rowOff>
    </xdr:from>
    <xdr:ext cx="534377" cy="259045"/>
    <xdr:sp macro="" textlink="">
      <xdr:nvSpPr>
        <xdr:cNvPr id="605" name="テキスト ボックス 604"/>
        <xdr:cNvSpPr txBox="1"/>
      </xdr:nvSpPr>
      <xdr:spPr>
        <a:xfrm>
          <a:off x="13436111" y="100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47678</xdr:rowOff>
    </xdr:from>
    <xdr:to>
      <xdr:col>18</xdr:col>
      <xdr:colOff>492125</xdr:colOff>
      <xdr:row>58</xdr:row>
      <xdr:rowOff>149278</xdr:rowOff>
    </xdr:to>
    <xdr:sp macro="" textlink="">
      <xdr:nvSpPr>
        <xdr:cNvPr id="606" name="円/楕円 605"/>
        <xdr:cNvSpPr/>
      </xdr:nvSpPr>
      <xdr:spPr>
        <a:xfrm>
          <a:off x="12763500" y="999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140405</xdr:rowOff>
    </xdr:from>
    <xdr:ext cx="534377" cy="259045"/>
    <xdr:sp macro="" textlink="">
      <xdr:nvSpPr>
        <xdr:cNvPr id="607" name="テキスト ボックス 606"/>
        <xdr:cNvSpPr txBox="1"/>
      </xdr:nvSpPr>
      <xdr:spPr>
        <a:xfrm>
          <a:off x="12547111" y="100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123592</xdr:rowOff>
    </xdr:from>
    <xdr:to>
      <xdr:col>19</xdr:col>
      <xdr:colOff>644525</xdr:colOff>
      <xdr:row>78</xdr:row>
      <xdr:rowOff>139700</xdr:rowOff>
    </xdr:to>
    <xdr:cxnSp macro="">
      <xdr:nvCxnSpPr>
        <xdr:cNvPr id="643" name="直線コネクタ 642"/>
        <xdr:cNvCxnSpPr/>
      </xdr:nvCxnSpPr>
      <xdr:spPr>
        <a:xfrm>
          <a:off x="12814300" y="13496692"/>
          <a:ext cx="8890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72792</xdr:rowOff>
    </xdr:from>
    <xdr:to>
      <xdr:col>18</xdr:col>
      <xdr:colOff>492125</xdr:colOff>
      <xdr:row>79</xdr:row>
      <xdr:rowOff>2942</xdr:rowOff>
    </xdr:to>
    <xdr:sp macro="" textlink="">
      <xdr:nvSpPr>
        <xdr:cNvPr id="661" name="円/楕円 660"/>
        <xdr:cNvSpPr/>
      </xdr:nvSpPr>
      <xdr:spPr>
        <a:xfrm>
          <a:off x="12763500" y="1344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165519</xdr:rowOff>
    </xdr:from>
    <xdr:ext cx="469744" cy="259045"/>
    <xdr:sp macro="" textlink="">
      <xdr:nvSpPr>
        <xdr:cNvPr id="662" name="テキスト ボックス 661"/>
        <xdr:cNvSpPr txBox="1"/>
      </xdr:nvSpPr>
      <xdr:spPr>
        <a:xfrm>
          <a:off x="12579427" y="1353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83781</xdr:rowOff>
    </xdr:from>
    <xdr:to>
      <xdr:col>23</xdr:col>
      <xdr:colOff>517525</xdr:colOff>
      <xdr:row>97</xdr:row>
      <xdr:rowOff>133198</xdr:rowOff>
    </xdr:to>
    <xdr:cxnSp macro="">
      <xdr:nvCxnSpPr>
        <xdr:cNvPr id="691" name="直線コネクタ 690"/>
        <xdr:cNvCxnSpPr/>
      </xdr:nvCxnSpPr>
      <xdr:spPr>
        <a:xfrm flipV="1">
          <a:off x="15481300" y="16714431"/>
          <a:ext cx="8382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81266</xdr:rowOff>
    </xdr:from>
    <xdr:to>
      <xdr:col>22</xdr:col>
      <xdr:colOff>365125</xdr:colOff>
      <xdr:row>97</xdr:row>
      <xdr:rowOff>133198</xdr:rowOff>
    </xdr:to>
    <xdr:cxnSp macro="">
      <xdr:nvCxnSpPr>
        <xdr:cNvPr id="694" name="直線コネクタ 693"/>
        <xdr:cNvCxnSpPr/>
      </xdr:nvCxnSpPr>
      <xdr:spPr>
        <a:xfrm>
          <a:off x="14592300" y="16711916"/>
          <a:ext cx="889000" cy="5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81266</xdr:rowOff>
    </xdr:from>
    <xdr:to>
      <xdr:col>21</xdr:col>
      <xdr:colOff>161925</xdr:colOff>
      <xdr:row>97</xdr:row>
      <xdr:rowOff>119193</xdr:rowOff>
    </xdr:to>
    <xdr:cxnSp macro="">
      <xdr:nvCxnSpPr>
        <xdr:cNvPr id="697" name="直線コネクタ 696"/>
        <xdr:cNvCxnSpPr/>
      </xdr:nvCxnSpPr>
      <xdr:spPr>
        <a:xfrm flipV="1">
          <a:off x="13703300" y="16711916"/>
          <a:ext cx="889000" cy="3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28155</xdr:rowOff>
    </xdr:from>
    <xdr:to>
      <xdr:col>19</xdr:col>
      <xdr:colOff>644525</xdr:colOff>
      <xdr:row>97</xdr:row>
      <xdr:rowOff>119193</xdr:rowOff>
    </xdr:to>
    <xdr:cxnSp macro="">
      <xdr:nvCxnSpPr>
        <xdr:cNvPr id="700" name="直線コネクタ 699"/>
        <xdr:cNvCxnSpPr/>
      </xdr:nvCxnSpPr>
      <xdr:spPr>
        <a:xfrm>
          <a:off x="12814300" y="16658805"/>
          <a:ext cx="889000" cy="9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32981</xdr:rowOff>
    </xdr:from>
    <xdr:to>
      <xdr:col>23</xdr:col>
      <xdr:colOff>568325</xdr:colOff>
      <xdr:row>97</xdr:row>
      <xdr:rowOff>134581</xdr:rowOff>
    </xdr:to>
    <xdr:sp macro="" textlink="">
      <xdr:nvSpPr>
        <xdr:cNvPr id="710" name="円/楕円 709"/>
        <xdr:cNvSpPr/>
      </xdr:nvSpPr>
      <xdr:spPr>
        <a:xfrm>
          <a:off x="16268700" y="166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55858</xdr:rowOff>
    </xdr:from>
    <xdr:ext cx="599010" cy="259045"/>
    <xdr:sp macro="" textlink="">
      <xdr:nvSpPr>
        <xdr:cNvPr id="711" name="公債費該当値テキスト"/>
        <xdr:cNvSpPr txBox="1"/>
      </xdr:nvSpPr>
      <xdr:spPr>
        <a:xfrm>
          <a:off x="16370300" y="1651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82398</xdr:rowOff>
    </xdr:from>
    <xdr:to>
      <xdr:col>22</xdr:col>
      <xdr:colOff>415925</xdr:colOff>
      <xdr:row>98</xdr:row>
      <xdr:rowOff>12548</xdr:rowOff>
    </xdr:to>
    <xdr:sp macro="" textlink="">
      <xdr:nvSpPr>
        <xdr:cNvPr id="712" name="円/楕円 711"/>
        <xdr:cNvSpPr/>
      </xdr:nvSpPr>
      <xdr:spPr>
        <a:xfrm>
          <a:off x="15430500" y="167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3675</xdr:rowOff>
    </xdr:from>
    <xdr:ext cx="599010" cy="259045"/>
    <xdr:sp macro="" textlink="">
      <xdr:nvSpPr>
        <xdr:cNvPr id="713" name="テキスト ボックス 712"/>
        <xdr:cNvSpPr txBox="1"/>
      </xdr:nvSpPr>
      <xdr:spPr>
        <a:xfrm>
          <a:off x="15181794" y="1680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30466</xdr:rowOff>
    </xdr:from>
    <xdr:to>
      <xdr:col>21</xdr:col>
      <xdr:colOff>212725</xdr:colOff>
      <xdr:row>97</xdr:row>
      <xdr:rowOff>132066</xdr:rowOff>
    </xdr:to>
    <xdr:sp macro="" textlink="">
      <xdr:nvSpPr>
        <xdr:cNvPr id="714" name="円/楕円 713"/>
        <xdr:cNvSpPr/>
      </xdr:nvSpPr>
      <xdr:spPr>
        <a:xfrm>
          <a:off x="14541500" y="166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148593</xdr:rowOff>
    </xdr:from>
    <xdr:ext cx="599010" cy="259045"/>
    <xdr:sp macro="" textlink="">
      <xdr:nvSpPr>
        <xdr:cNvPr id="715" name="テキスト ボックス 714"/>
        <xdr:cNvSpPr txBox="1"/>
      </xdr:nvSpPr>
      <xdr:spPr>
        <a:xfrm>
          <a:off x="14292794" y="1643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68393</xdr:rowOff>
    </xdr:from>
    <xdr:to>
      <xdr:col>20</xdr:col>
      <xdr:colOff>9525</xdr:colOff>
      <xdr:row>97</xdr:row>
      <xdr:rowOff>169993</xdr:rowOff>
    </xdr:to>
    <xdr:sp macro="" textlink="">
      <xdr:nvSpPr>
        <xdr:cNvPr id="716" name="円/楕円 715"/>
        <xdr:cNvSpPr/>
      </xdr:nvSpPr>
      <xdr:spPr>
        <a:xfrm>
          <a:off x="13652500" y="1669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161120</xdr:rowOff>
    </xdr:from>
    <xdr:ext cx="599010" cy="259045"/>
    <xdr:sp macro="" textlink="">
      <xdr:nvSpPr>
        <xdr:cNvPr id="717" name="テキスト ボックス 716"/>
        <xdr:cNvSpPr txBox="1"/>
      </xdr:nvSpPr>
      <xdr:spPr>
        <a:xfrm>
          <a:off x="13403794" y="1679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140,765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148805</xdr:rowOff>
    </xdr:from>
    <xdr:to>
      <xdr:col>18</xdr:col>
      <xdr:colOff>492125</xdr:colOff>
      <xdr:row>97</xdr:row>
      <xdr:rowOff>78955</xdr:rowOff>
    </xdr:to>
    <xdr:sp macro="" textlink="">
      <xdr:nvSpPr>
        <xdr:cNvPr id="718" name="円/楕円 717"/>
        <xdr:cNvSpPr/>
      </xdr:nvSpPr>
      <xdr:spPr>
        <a:xfrm>
          <a:off x="12763500" y="166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95482</xdr:rowOff>
    </xdr:from>
    <xdr:ext cx="599010" cy="259045"/>
    <xdr:sp macro="" textlink="">
      <xdr:nvSpPr>
        <xdr:cNvPr id="719" name="テキスト ボックス 718"/>
        <xdr:cNvSpPr txBox="1"/>
      </xdr:nvSpPr>
      <xdr:spPr>
        <a:xfrm>
          <a:off x="12514794" y="1638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目的別歳出では、例年、消防費が類似団体平均を上回っている。その要因として、消防業務に係る経費のほか、平成</a:t>
          </a:r>
          <a:r>
            <a:rPr kumimoji="1" lang="en-US" altLang="ja-JP" sz="1400">
              <a:latin typeface="ＭＳ Ｐゴシック"/>
            </a:rPr>
            <a:t>23</a:t>
          </a:r>
          <a:r>
            <a:rPr kumimoji="1" lang="ja-JP" altLang="en-US" sz="1400">
              <a:latin typeface="ＭＳ Ｐゴシック"/>
            </a:rPr>
            <a:t>年３月に発生した東日本大震災を踏まえ、災害対策を強化するため、防災用資機材や防災行政無線を整備したことが挙げられる。</a:t>
          </a:r>
          <a:endParaRPr kumimoji="1" lang="en-US" altLang="ja-JP" sz="1400">
            <a:latin typeface="ＭＳ Ｐゴシック"/>
          </a:endParaRPr>
        </a:p>
        <a:p>
          <a:r>
            <a:rPr kumimoji="1" lang="ja-JP" altLang="en-US" sz="1400">
              <a:latin typeface="ＭＳ Ｐゴシック"/>
            </a:rPr>
            <a:t>　なお、昨年度と比較して、仁木町大江コミュニティセンター建設事業やふるさと納税特産品贈呈事業の実施により、民生費及び商工費が増加となった一方、大江団地改修工事の終了により、土木費が減少となった。</a:t>
          </a:r>
          <a:endParaRPr kumimoji="1" lang="en-US" altLang="ja-JP" sz="1400">
            <a:latin typeface="ＭＳ Ｐゴシック"/>
          </a:endParaRPr>
        </a:p>
        <a:p>
          <a:r>
            <a:rPr kumimoji="1" lang="ja-JP" altLang="en-US" sz="1400">
              <a:latin typeface="ＭＳ Ｐゴシック"/>
            </a:rPr>
            <a:t>　今後、民生費については、社会保障関係費の増加から、さらに増加することが見込まれているほか、民生費以外の経費についても、人口減少等により住民一人あたりのコストが増加となることから、更なる経費の抑制を図る。</a:t>
          </a:r>
          <a:endParaRPr kumimoji="1" lang="en-US" altLang="ja-JP"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年度以降の実質収支及び実質単年度収支は黒字である。</a:t>
          </a:r>
        </a:p>
        <a:p>
          <a:r>
            <a:rPr kumimoji="1" lang="ja-JP" altLang="en-US" sz="1300">
              <a:latin typeface="ＭＳ ゴシック" pitchFamily="49" charset="-128"/>
              <a:ea typeface="ＭＳ ゴシック" pitchFamily="49" charset="-128"/>
            </a:rPr>
            <a:t>　その主な要因は、国の社会資本整備交付金や都市再生整備計画事業補助金等の活用により、大規模な建設事業等を財政調整基金の取崩しを行わずに実施できたためである。</a:t>
          </a:r>
        </a:p>
        <a:p>
          <a:r>
            <a:rPr kumimoji="1" lang="ja-JP" altLang="en-US" sz="1300">
              <a:latin typeface="ＭＳ ゴシック" pitchFamily="49" charset="-128"/>
              <a:ea typeface="ＭＳ ゴシック" pitchFamily="49" charset="-128"/>
            </a:rPr>
            <a:t>　今後、普通交付税を含めた一般財源の確保が厳しい状況となることが見込まれることから、事務事業の見直しにより財政の健全化を図る必要がある。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一般会計及び公営事業会計の実質収支が黒字であるため、連結実質赤字比率においても赤字額は発生しない。</a:t>
          </a:r>
        </a:p>
        <a:p>
          <a:r>
            <a:rPr kumimoji="1" lang="ja-JP" altLang="en-US" sz="1400">
              <a:latin typeface="ＭＳ ゴシック" pitchFamily="49" charset="-128"/>
              <a:ea typeface="ＭＳ ゴシック" pitchFamily="49" charset="-128"/>
            </a:rPr>
            <a:t>　しかし、簡易水道事業特別会計においては、水道料金の値上げをする等、一般会計からの繰入金の額の抑制に努めているものの、平成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年度まで実施した統合簡易水道事業の公営企業債の元利償還金に係る繰入金が年々増加していることから、今後事務事業の見直し等により、一般会計からの基準外繰入金の額を最小限に抑える必要がある。</a:t>
          </a:r>
        </a:p>
        <a:p>
          <a:r>
            <a:rPr kumimoji="1" lang="ja-JP" altLang="en-US" sz="1400">
              <a:latin typeface="ＭＳ ゴシック" pitchFamily="49" charset="-128"/>
              <a:ea typeface="ＭＳ ゴシック" pitchFamily="49" charset="-128"/>
            </a:rPr>
            <a:t>　また、一般会計においても、実質収支と同様、今後、普通交付税を含めた一般財源の確保が厳しい状況になることが見込まれることから、より一層財政の健全化を図る必要がある。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3757514</v>
      </c>
      <c r="BO4" s="409"/>
      <c r="BP4" s="409"/>
      <c r="BQ4" s="409"/>
      <c r="BR4" s="409"/>
      <c r="BS4" s="409"/>
      <c r="BT4" s="409"/>
      <c r="BU4" s="410"/>
      <c r="BV4" s="408">
        <v>3647709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1.3</v>
      </c>
      <c r="CU4" s="586"/>
      <c r="CV4" s="586"/>
      <c r="CW4" s="586"/>
      <c r="CX4" s="586"/>
      <c r="CY4" s="586"/>
      <c r="CZ4" s="586"/>
      <c r="DA4" s="587"/>
      <c r="DB4" s="585">
        <v>1.4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3689945</v>
      </c>
      <c r="BO5" s="414"/>
      <c r="BP5" s="414"/>
      <c r="BQ5" s="414"/>
      <c r="BR5" s="414"/>
      <c r="BS5" s="414"/>
      <c r="BT5" s="414"/>
      <c r="BU5" s="415"/>
      <c r="BV5" s="413">
        <v>3615799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83.3</v>
      </c>
      <c r="CU5" s="384"/>
      <c r="CV5" s="384"/>
      <c r="CW5" s="384"/>
      <c r="CX5" s="384"/>
      <c r="CY5" s="384"/>
      <c r="CZ5" s="384"/>
      <c r="DA5" s="385"/>
      <c r="DB5" s="383">
        <v>84.3</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67569</v>
      </c>
      <c r="BO6" s="414"/>
      <c r="BP6" s="414"/>
      <c r="BQ6" s="414"/>
      <c r="BR6" s="414"/>
      <c r="BS6" s="414"/>
      <c r="BT6" s="414"/>
      <c r="BU6" s="415"/>
      <c r="BV6" s="413">
        <v>31910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87.4</v>
      </c>
      <c r="CU6" s="560"/>
      <c r="CV6" s="560"/>
      <c r="CW6" s="560"/>
      <c r="CX6" s="560"/>
      <c r="CY6" s="560"/>
      <c r="CZ6" s="560"/>
      <c r="DA6" s="561"/>
      <c r="DB6" s="559">
        <v>88.7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38757</v>
      </c>
      <c r="BO7" s="414"/>
      <c r="BP7" s="414"/>
      <c r="BQ7" s="414"/>
      <c r="BR7" s="414"/>
      <c r="BS7" s="414"/>
      <c r="BT7" s="414"/>
      <c r="BU7" s="415"/>
      <c r="BV7" s="413">
        <v>501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2251265</v>
      </c>
      <c r="CU7" s="414"/>
      <c r="CV7" s="414"/>
      <c r="CW7" s="414"/>
      <c r="CX7" s="414"/>
      <c r="CY7" s="414"/>
      <c r="CZ7" s="414"/>
      <c r="DA7" s="415"/>
      <c r="DB7" s="413">
        <v>2185980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28812</v>
      </c>
      <c r="BO8" s="414"/>
      <c r="BP8" s="414"/>
      <c r="BQ8" s="414"/>
      <c r="BR8" s="414"/>
      <c r="BS8" s="414"/>
      <c r="BT8" s="414"/>
      <c r="BU8" s="415"/>
      <c r="BV8" s="413">
        <v>31409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0.15</v>
      </c>
      <c r="CU8" s="523"/>
      <c r="CV8" s="523"/>
      <c r="CW8" s="523"/>
      <c r="CX8" s="523"/>
      <c r="CY8" s="523"/>
      <c r="CZ8" s="523"/>
      <c r="DA8" s="524"/>
      <c r="DB8" s="522">
        <v>0.14000000000000001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3498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-2597</v>
      </c>
      <c r="BO9" s="414"/>
      <c r="BP9" s="414"/>
      <c r="BQ9" s="414"/>
      <c r="BR9" s="414"/>
      <c r="BS9" s="414"/>
      <c r="BT9" s="414"/>
      <c r="BU9" s="415"/>
      <c r="BV9" s="413">
        <v>13558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18.8</v>
      </c>
      <c r="CU9" s="384"/>
      <c r="CV9" s="384"/>
      <c r="CW9" s="384"/>
      <c r="CX9" s="384"/>
      <c r="CY9" s="384"/>
      <c r="CZ9" s="384"/>
      <c r="DA9" s="385"/>
      <c r="DB9" s="383">
        <v>17.3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3800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178</v>
      </c>
      <c r="BO10" s="414"/>
      <c r="BP10" s="414"/>
      <c r="BQ10" s="414"/>
      <c r="BR10" s="414"/>
      <c r="BS10" s="414"/>
      <c r="BT10" s="414"/>
      <c r="BU10" s="415"/>
      <c r="BV10" s="413">
        <v>128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v>69564</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3450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3434</v>
      </c>
      <c r="S13" s="515"/>
      <c r="T13" s="515"/>
      <c r="U13" s="515"/>
      <c r="V13" s="516"/>
      <c r="W13" s="502" t="s">
        <v>121</v>
      </c>
      <c r="X13" s="426"/>
      <c r="Y13" s="426"/>
      <c r="Z13" s="426"/>
      <c r="AA13" s="426"/>
      <c r="AB13" s="427"/>
      <c r="AC13" s="389">
        <v>865</v>
      </c>
      <c r="AD13" s="390"/>
      <c r="AE13" s="390"/>
      <c r="AF13" s="390"/>
      <c r="AG13" s="391"/>
      <c r="AH13" s="389">
        <v>970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67145</v>
      </c>
      <c r="BO13" s="414"/>
      <c r="BP13" s="414"/>
      <c r="BQ13" s="414"/>
      <c r="BR13" s="414"/>
      <c r="BS13" s="414"/>
      <c r="BT13" s="414"/>
      <c r="BU13" s="415"/>
      <c r="BV13" s="413">
        <v>13686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10.7</v>
      </c>
      <c r="CU13" s="384"/>
      <c r="CV13" s="384"/>
      <c r="CW13" s="384"/>
      <c r="CX13" s="384"/>
      <c r="CY13" s="384"/>
      <c r="CZ13" s="384"/>
      <c r="DA13" s="385"/>
      <c r="DB13" s="383">
        <v>11.5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3518</v>
      </c>
      <c r="S14" s="515"/>
      <c r="T14" s="515"/>
      <c r="U14" s="515"/>
      <c r="V14" s="516"/>
      <c r="W14" s="517"/>
      <c r="X14" s="429"/>
      <c r="Y14" s="429"/>
      <c r="Z14" s="429"/>
      <c r="AA14" s="429"/>
      <c r="AB14" s="430"/>
      <c r="AC14" s="507">
        <v>47</v>
      </c>
      <c r="AD14" s="508"/>
      <c r="AE14" s="508"/>
      <c r="AF14" s="508"/>
      <c r="AG14" s="509"/>
      <c r="AH14" s="507">
        <v>46.9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6.6</v>
      </c>
      <c r="CU14" s="486"/>
      <c r="CV14" s="486"/>
      <c r="CW14" s="486"/>
      <c r="CX14" s="486"/>
      <c r="CY14" s="486"/>
      <c r="CZ14" s="486"/>
      <c r="DA14" s="487"/>
      <c r="DB14" s="518">
        <v>27.4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3501</v>
      </c>
      <c r="S15" s="515"/>
      <c r="T15" s="515"/>
      <c r="U15" s="515"/>
      <c r="V15" s="516"/>
      <c r="W15" s="502" t="s">
        <v>128</v>
      </c>
      <c r="X15" s="426"/>
      <c r="Y15" s="426"/>
      <c r="Z15" s="426"/>
      <c r="AA15" s="426"/>
      <c r="AB15" s="427"/>
      <c r="AC15" s="389">
        <v>148</v>
      </c>
      <c r="AD15" s="390"/>
      <c r="AE15" s="390"/>
      <c r="AF15" s="390"/>
      <c r="AG15" s="391"/>
      <c r="AH15" s="389">
        <v>175</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317437</v>
      </c>
      <c r="BO15" s="409"/>
      <c r="BP15" s="409"/>
      <c r="BQ15" s="409"/>
      <c r="BR15" s="409"/>
      <c r="BS15" s="409"/>
      <c r="BT15" s="409"/>
      <c r="BU15" s="410"/>
      <c r="BV15" s="408">
        <v>295877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8</v>
      </c>
      <c r="AD16" s="508"/>
      <c r="AE16" s="508"/>
      <c r="AF16" s="508"/>
      <c r="AG16" s="509"/>
      <c r="AH16" s="507">
        <v>8.5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2067322</v>
      </c>
      <c r="BO16" s="414"/>
      <c r="BP16" s="414"/>
      <c r="BQ16" s="414"/>
      <c r="BR16" s="414"/>
      <c r="BS16" s="414"/>
      <c r="BT16" s="414"/>
      <c r="BU16" s="415"/>
      <c r="BV16" s="413">
        <v>2003139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827</v>
      </c>
      <c r="AD17" s="390"/>
      <c r="AE17" s="390"/>
      <c r="AF17" s="390"/>
      <c r="AG17" s="391"/>
      <c r="AH17" s="389">
        <v>872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394852</v>
      </c>
      <c r="BO17" s="414"/>
      <c r="BP17" s="414"/>
      <c r="BQ17" s="414"/>
      <c r="BR17" s="414"/>
      <c r="BS17" s="414"/>
      <c r="BT17" s="414"/>
      <c r="BU17" s="415"/>
      <c r="BV17" s="413">
        <v>370058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167.96</v>
      </c>
      <c r="M18" s="478"/>
      <c r="N18" s="478"/>
      <c r="O18" s="478"/>
      <c r="P18" s="478"/>
      <c r="Q18" s="478"/>
      <c r="R18" s="479"/>
      <c r="S18" s="479"/>
      <c r="T18" s="479"/>
      <c r="U18" s="479"/>
      <c r="V18" s="480"/>
      <c r="W18" s="494"/>
      <c r="X18" s="495"/>
      <c r="Y18" s="495"/>
      <c r="Z18" s="495"/>
      <c r="AA18" s="495"/>
      <c r="AB18" s="503"/>
      <c r="AC18" s="377">
        <v>44.9</v>
      </c>
      <c r="AD18" s="378"/>
      <c r="AE18" s="378"/>
      <c r="AF18" s="378"/>
      <c r="AG18" s="481"/>
      <c r="AH18" s="377">
        <v>42.1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1890402</v>
      </c>
      <c r="BO18" s="414"/>
      <c r="BP18" s="414"/>
      <c r="BQ18" s="414"/>
      <c r="BR18" s="414"/>
      <c r="BS18" s="414"/>
      <c r="BT18" s="414"/>
      <c r="BU18" s="415"/>
      <c r="BV18" s="413">
        <v>1854868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2633357</v>
      </c>
      <c r="BO19" s="414"/>
      <c r="BP19" s="414"/>
      <c r="BQ19" s="414"/>
      <c r="BR19" s="414"/>
      <c r="BS19" s="414"/>
      <c r="BT19" s="414"/>
      <c r="BU19" s="415"/>
      <c r="BV19" s="413">
        <v>2404005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1480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3713188</v>
      </c>
      <c r="BO23" s="414"/>
      <c r="BP23" s="414"/>
      <c r="BQ23" s="414"/>
      <c r="BR23" s="414"/>
      <c r="BS23" s="414"/>
      <c r="BT23" s="414"/>
      <c r="BU23" s="415"/>
      <c r="BV23" s="413">
        <v>3838430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6360</v>
      </c>
      <c r="R24" s="390"/>
      <c r="S24" s="390"/>
      <c r="T24" s="390"/>
      <c r="U24" s="390"/>
      <c r="V24" s="391"/>
      <c r="W24" s="455"/>
      <c r="X24" s="446"/>
      <c r="Y24" s="447"/>
      <c r="Z24" s="386" t="s">
        <v>151</v>
      </c>
      <c r="AA24" s="387"/>
      <c r="AB24" s="387"/>
      <c r="AC24" s="387"/>
      <c r="AD24" s="387"/>
      <c r="AE24" s="387"/>
      <c r="AF24" s="387"/>
      <c r="AG24" s="388"/>
      <c r="AH24" s="389">
        <v>62</v>
      </c>
      <c r="AI24" s="390"/>
      <c r="AJ24" s="390"/>
      <c r="AK24" s="390"/>
      <c r="AL24" s="391"/>
      <c r="AM24" s="389">
        <v>183024</v>
      </c>
      <c r="AN24" s="390"/>
      <c r="AO24" s="390"/>
      <c r="AP24" s="390"/>
      <c r="AQ24" s="390"/>
      <c r="AR24" s="391"/>
      <c r="AS24" s="389">
        <v>2952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3092467</v>
      </c>
      <c r="BO24" s="414"/>
      <c r="BP24" s="414"/>
      <c r="BQ24" s="414"/>
      <c r="BR24" s="414"/>
      <c r="BS24" s="414"/>
      <c r="BT24" s="414"/>
      <c r="BU24" s="415"/>
      <c r="BV24" s="413">
        <v>3158463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5620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4646</v>
      </c>
      <c r="BO25" s="409"/>
      <c r="BP25" s="409"/>
      <c r="BQ25" s="409"/>
      <c r="BR25" s="409"/>
      <c r="BS25" s="409"/>
      <c r="BT25" s="409"/>
      <c r="BU25" s="410"/>
      <c r="BV25" s="408">
        <v>39751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5240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2390</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71765</v>
      </c>
      <c r="BO27" s="417"/>
      <c r="BP27" s="417"/>
      <c r="BQ27" s="417"/>
      <c r="BR27" s="417"/>
      <c r="BS27" s="417"/>
      <c r="BT27" s="417"/>
      <c r="BU27" s="418"/>
      <c r="BV27" s="416">
        <v>71755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1930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715468</v>
      </c>
      <c r="BO28" s="409"/>
      <c r="BP28" s="409"/>
      <c r="BQ28" s="409"/>
      <c r="BR28" s="409"/>
      <c r="BS28" s="409"/>
      <c r="BT28" s="409"/>
      <c r="BU28" s="410"/>
      <c r="BV28" s="408">
        <v>715290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7</v>
      </c>
      <c r="M29" s="390"/>
      <c r="N29" s="390"/>
      <c r="O29" s="390"/>
      <c r="P29" s="391"/>
      <c r="Q29" s="389">
        <v>1600</v>
      </c>
      <c r="R29" s="390"/>
      <c r="S29" s="390"/>
      <c r="T29" s="390"/>
      <c r="U29" s="390"/>
      <c r="V29" s="391"/>
      <c r="W29" s="456"/>
      <c r="X29" s="457"/>
      <c r="Y29" s="458"/>
      <c r="Z29" s="386" t="s">
        <v>168</v>
      </c>
      <c r="AA29" s="387"/>
      <c r="AB29" s="387"/>
      <c r="AC29" s="387"/>
      <c r="AD29" s="387"/>
      <c r="AE29" s="387"/>
      <c r="AF29" s="387"/>
      <c r="AG29" s="388"/>
      <c r="AH29" s="389">
        <v>63</v>
      </c>
      <c r="AI29" s="390"/>
      <c r="AJ29" s="390"/>
      <c r="AK29" s="390"/>
      <c r="AL29" s="391"/>
      <c r="AM29" s="389">
        <v>185032</v>
      </c>
      <c r="AN29" s="390"/>
      <c r="AO29" s="390"/>
      <c r="AP29" s="390"/>
      <c r="AQ29" s="390"/>
      <c r="AR29" s="391"/>
      <c r="AS29" s="389">
        <v>2937</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889817</v>
      </c>
      <c r="BO29" s="414"/>
      <c r="BP29" s="414"/>
      <c r="BQ29" s="414"/>
      <c r="BR29" s="414"/>
      <c r="BS29" s="414"/>
      <c r="BT29" s="414"/>
      <c r="BU29" s="415"/>
      <c r="BV29" s="413">
        <v>765299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59076</v>
      </c>
      <c r="BO30" s="417"/>
      <c r="BP30" s="417"/>
      <c r="BQ30" s="417"/>
      <c r="BR30" s="417"/>
      <c r="BS30" s="417"/>
      <c r="BT30" s="417"/>
      <c r="BU30" s="418"/>
      <c r="BV30" s="416">
        <v>21173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4</v>
      </c>
      <c r="BF34" s="373"/>
      <c r="BG34" s="372" t="str">
        <f>IF('各会計、関係団体の財政状況及び健全化判断比率'!B30="","",'各会計、関係団体の財政状況及び健全化判断比率'!B30)</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5</v>
      </c>
      <c r="BX34" s="373"/>
      <c r="BY34" s="372" t="str">
        <f>IF('各会計、関係団体の財政状況及び健全化判断比率'!B68="","",'各会計、関係団体の財政状況及び健全化判断比率'!B68)</f>
        <v>北後志衛生施設組合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6</v>
      </c>
      <c r="BX35" s="373"/>
      <c r="BY35" s="372" t="str">
        <f>IF('各会計、関係団体の財政状況及び健全化判断比率'!B69="","",'各会計、関係団体の財政状況及び健全化判断比率'!B69)</f>
        <v>後志広域連合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7</v>
      </c>
      <c r="BX36" s="373"/>
      <c r="BY36" s="372" t="str">
        <f>IF('各会計、関係団体の財政状況及び健全化判断比率'!B70="","",'各会計、関係団体の財政状況及び健全化判断比率'!B70)</f>
        <v>北しりべし廃棄物処理広域連合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8</v>
      </c>
      <c r="BX37" s="373"/>
      <c r="BY37" s="372" t="str">
        <f>IF('各会計、関係団体の財政状況及び健全化判断比率'!B71="","",'各会計、関係団体の財政状況及び健全化判断比率'!B71)</f>
        <v>北後志消防組合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9</v>
      </c>
      <c r="BX38" s="373"/>
      <c r="BY38" s="372" t="str">
        <f>IF('各会計、関係団体の財政状況及び健全化判断比率'!B72="","",'各会計、関係団体の財政状況及び健全化判断比率'!B72)</f>
        <v>後志教育研修センター</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527</v>
      </c>
      <c r="D34" s="1181"/>
      <c r="E34" s="1182"/>
      <c r="F34" s="32">
        <v>1.05</v>
      </c>
      <c r="G34" s="33">
        <v>1.1100000000000001</v>
      </c>
      <c r="H34" s="33">
        <v>0.79</v>
      </c>
      <c r="I34" s="33">
        <v>1.43</v>
      </c>
      <c r="J34" s="34">
        <v>1.27</v>
      </c>
      <c r="K34" s="22"/>
      <c r="L34" s="22"/>
      <c r="M34" s="22"/>
      <c r="N34" s="22"/>
      <c r="O34" s="22"/>
      <c r="P34" s="22"/>
    </row>
    <row r="35" spans="1:16" ht="39" customHeight="1">
      <c r="A35" s="22"/>
      <c r="B35" s="35"/>
      <c r="C35" s="1175" t="s">
        <v>528</v>
      </c>
      <c r="D35" s="1176"/>
      <c r="E35" s="1177"/>
      <c r="F35" s="36">
        <v>0.2</v>
      </c>
      <c r="G35" s="37">
        <v>0.04</v>
      </c>
      <c r="H35" s="37">
        <v>0.03</v>
      </c>
      <c r="I35" s="37">
        <v>0.03</v>
      </c>
      <c r="J35" s="38">
        <v>0.04</v>
      </c>
      <c r="K35" s="22"/>
      <c r="L35" s="22"/>
      <c r="M35" s="22"/>
      <c r="N35" s="22"/>
      <c r="O35" s="22"/>
      <c r="P35" s="22"/>
    </row>
    <row r="36" spans="1:16" ht="39" customHeight="1">
      <c r="A36" s="22"/>
      <c r="B36" s="35"/>
      <c r="C36" s="1175" t="s">
        <v>529</v>
      </c>
      <c r="D36" s="1176"/>
      <c r="E36" s="1177"/>
      <c r="F36" s="36">
        <v>0.04</v>
      </c>
      <c r="G36" s="37">
        <v>0.14000000000000001</v>
      </c>
      <c r="H36" s="37">
        <v>0.15</v>
      </c>
      <c r="I36" s="37">
        <v>0.02</v>
      </c>
      <c r="J36" s="38">
        <v>0.02</v>
      </c>
      <c r="K36" s="22"/>
      <c r="L36" s="22"/>
      <c r="M36" s="22"/>
      <c r="N36" s="22"/>
      <c r="O36" s="22"/>
      <c r="P36" s="22"/>
    </row>
    <row r="37" spans="1:16" ht="39" customHeight="1">
      <c r="A37" s="22"/>
      <c r="B37" s="35"/>
      <c r="C37" s="1175" t="s">
        <v>530</v>
      </c>
      <c r="D37" s="1176"/>
      <c r="E37" s="1177"/>
      <c r="F37" s="36">
        <v>0.01</v>
      </c>
      <c r="G37" s="37">
        <v>0.01</v>
      </c>
      <c r="H37" s="37">
        <v>0</v>
      </c>
      <c r="I37" s="37">
        <v>0</v>
      </c>
      <c r="J37" s="38">
        <v>0</v>
      </c>
      <c r="K37" s="22"/>
      <c r="L37" s="22"/>
      <c r="M37" s="22"/>
      <c r="N37" s="22"/>
      <c r="O37" s="22"/>
      <c r="P37" s="22"/>
    </row>
    <row r="38" spans="1:16" ht="39" customHeight="1">
      <c r="A38" s="22"/>
      <c r="B38" s="35"/>
      <c r="C38" s="1175"/>
      <c r="D38" s="1176"/>
      <c r="E38" s="1177"/>
      <c r="F38" s="36"/>
      <c r="G38" s="37"/>
      <c r="H38" s="37"/>
      <c r="I38" s="37"/>
      <c r="J38" s="38"/>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531</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532</v>
      </c>
      <c r="D43" s="1179"/>
      <c r="E43" s="1180"/>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644</v>
      </c>
      <c r="L45" s="60">
        <v>496</v>
      </c>
      <c r="M45" s="60">
        <v>492</v>
      </c>
      <c r="N45" s="60">
        <v>469</v>
      </c>
      <c r="O45" s="61">
        <v>480</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71</v>
      </c>
      <c r="L48" s="64">
        <v>62</v>
      </c>
      <c r="M48" s="64">
        <v>67</v>
      </c>
      <c r="N48" s="64">
        <v>83</v>
      </c>
      <c r="O48" s="65">
        <v>73</v>
      </c>
      <c r="P48" s="48"/>
      <c r="Q48" s="48"/>
      <c r="R48" s="48"/>
      <c r="S48" s="48"/>
      <c r="T48" s="48"/>
      <c r="U48" s="48"/>
    </row>
    <row r="49" spans="1:21" ht="30.75" customHeight="1">
      <c r="A49" s="48"/>
      <c r="B49" s="1193"/>
      <c r="C49" s="1194"/>
      <c r="D49" s="62"/>
      <c r="E49" s="1185" t="s">
        <v>16</v>
      </c>
      <c r="F49" s="1185"/>
      <c r="G49" s="1185"/>
      <c r="H49" s="1185"/>
      <c r="I49" s="1185"/>
      <c r="J49" s="1186"/>
      <c r="K49" s="63">
        <v>16</v>
      </c>
      <c r="L49" s="64">
        <v>17</v>
      </c>
      <c r="M49" s="64">
        <v>17</v>
      </c>
      <c r="N49" s="64">
        <v>17</v>
      </c>
      <c r="O49" s="65">
        <v>22</v>
      </c>
      <c r="P49" s="48"/>
      <c r="Q49" s="48"/>
      <c r="R49" s="48"/>
      <c r="S49" s="48"/>
      <c r="T49" s="48"/>
      <c r="U49" s="48"/>
    </row>
    <row r="50" spans="1:21" ht="30.75" customHeight="1">
      <c r="A50" s="48"/>
      <c r="B50" s="1193"/>
      <c r="C50" s="1194"/>
      <c r="D50" s="62"/>
      <c r="E50" s="1185" t="s">
        <v>17</v>
      </c>
      <c r="F50" s="1185"/>
      <c r="G50" s="1185"/>
      <c r="H50" s="1185"/>
      <c r="I50" s="1185"/>
      <c r="J50" s="1186"/>
      <c r="K50" s="63">
        <v>37</v>
      </c>
      <c r="L50" s="64">
        <v>39</v>
      </c>
      <c r="M50" s="64">
        <v>38</v>
      </c>
      <c r="N50" s="64">
        <v>38</v>
      </c>
      <c r="O50" s="65">
        <v>38</v>
      </c>
      <c r="P50" s="48"/>
      <c r="Q50" s="48"/>
      <c r="R50" s="48"/>
      <c r="S50" s="48"/>
      <c r="T50" s="48"/>
      <c r="U50" s="48"/>
    </row>
    <row r="51" spans="1:21" ht="30.75" customHeight="1">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19</v>
      </c>
      <c r="C52" s="1184"/>
      <c r="D52" s="66"/>
      <c r="E52" s="1185" t="s">
        <v>20</v>
      </c>
      <c r="F52" s="1185"/>
      <c r="G52" s="1185"/>
      <c r="H52" s="1185"/>
      <c r="I52" s="1185"/>
      <c r="J52" s="1186"/>
      <c r="K52" s="63">
        <v>451</v>
      </c>
      <c r="L52" s="64">
        <v>370</v>
      </c>
      <c r="M52" s="64">
        <v>400</v>
      </c>
      <c r="N52" s="64">
        <v>416</v>
      </c>
      <c r="O52" s="65">
        <v>412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317</v>
      </c>
      <c r="L53" s="69">
        <v>244</v>
      </c>
      <c r="M53" s="69">
        <v>214</v>
      </c>
      <c r="N53" s="69">
        <v>191</v>
      </c>
      <c r="O53" s="70">
        <v>201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1" t="s">
        <v>24</v>
      </c>
      <c r="C41" s="1212"/>
      <c r="D41" s="81"/>
      <c r="E41" s="1213" t="s">
        <v>25</v>
      </c>
      <c r="F41" s="1213"/>
      <c r="G41" s="1213"/>
      <c r="H41" s="1214"/>
      <c r="I41" s="82">
        <v>3978</v>
      </c>
      <c r="J41" s="83">
        <v>3998</v>
      </c>
      <c r="K41" s="83">
        <v>3740</v>
      </c>
      <c r="L41" s="83">
        <v>3838</v>
      </c>
      <c r="M41" s="84">
        <v>3713</v>
      </c>
    </row>
    <row r="42" spans="2:13" ht="27.75" customHeight="1">
      <c r="B42" s="1201"/>
      <c r="C42" s="1202"/>
      <c r="D42" s="85"/>
      <c r="E42" s="1205" t="s">
        <v>26</v>
      </c>
      <c r="F42" s="1205"/>
      <c r="G42" s="1205"/>
      <c r="H42" s="1206"/>
      <c r="I42" s="86">
        <v>133</v>
      </c>
      <c r="J42" s="87">
        <v>102</v>
      </c>
      <c r="K42" s="87">
        <v>69</v>
      </c>
      <c r="L42" s="87">
        <v>35</v>
      </c>
      <c r="M42" s="88">
        <v>3</v>
      </c>
    </row>
    <row r="43" spans="2:13" ht="27.75" customHeight="1">
      <c r="B43" s="1201"/>
      <c r="C43" s="1202"/>
      <c r="D43" s="85"/>
      <c r="E43" s="1205" t="s">
        <v>27</v>
      </c>
      <c r="F43" s="1205"/>
      <c r="G43" s="1205"/>
      <c r="H43" s="1206"/>
      <c r="I43" s="86">
        <v>862</v>
      </c>
      <c r="J43" s="87">
        <v>1188</v>
      </c>
      <c r="K43" s="87">
        <v>1257</v>
      </c>
      <c r="L43" s="87">
        <v>1148</v>
      </c>
      <c r="M43" s="88">
        <v>1086</v>
      </c>
    </row>
    <row r="44" spans="2:13" ht="27.75" customHeight="1">
      <c r="B44" s="1201"/>
      <c r="C44" s="1202"/>
      <c r="D44" s="85"/>
      <c r="E44" s="1205" t="s">
        <v>28</v>
      </c>
      <c r="F44" s="1205"/>
      <c r="G44" s="1205"/>
      <c r="H44" s="1206"/>
      <c r="I44" s="86">
        <v>189</v>
      </c>
      <c r="J44" s="87">
        <v>218</v>
      </c>
      <c r="K44" s="87">
        <v>206</v>
      </c>
      <c r="L44" s="87">
        <v>222</v>
      </c>
      <c r="M44" s="88">
        <v>218</v>
      </c>
    </row>
    <row r="45" spans="2:13" ht="27.75" customHeight="1">
      <c r="B45" s="1201"/>
      <c r="C45" s="1202"/>
      <c r="D45" s="85"/>
      <c r="E45" s="1205" t="s">
        <v>29</v>
      </c>
      <c r="F45" s="1205"/>
      <c r="G45" s="1205"/>
      <c r="H45" s="1206"/>
      <c r="I45" s="86">
        <v>844</v>
      </c>
      <c r="J45" s="87">
        <v>881</v>
      </c>
      <c r="K45" s="87">
        <v>800</v>
      </c>
      <c r="L45" s="87">
        <v>759</v>
      </c>
      <c r="M45" s="88">
        <v>732</v>
      </c>
    </row>
    <row r="46" spans="2:13" ht="27.75" customHeight="1">
      <c r="B46" s="1201"/>
      <c r="C46" s="1202"/>
      <c r="D46" s="85"/>
      <c r="E46" s="1205" t="s">
        <v>30</v>
      </c>
      <c r="F46" s="1205"/>
      <c r="G46" s="1205"/>
      <c r="H46" s="1206"/>
      <c r="I46" s="86" t="s">
        <v>482</v>
      </c>
      <c r="J46" s="87" t="s">
        <v>482</v>
      </c>
      <c r="K46" s="87" t="s">
        <v>482</v>
      </c>
      <c r="L46" s="87" t="s">
        <v>482</v>
      </c>
      <c r="M46" s="88" t="s">
        <v>482</v>
      </c>
    </row>
    <row r="47" spans="2:13" ht="27.75" customHeight="1">
      <c r="B47" s="1201"/>
      <c r="C47" s="1202"/>
      <c r="D47" s="85"/>
      <c r="E47" s="1205" t="s">
        <v>31</v>
      </c>
      <c r="F47" s="1205"/>
      <c r="G47" s="1205"/>
      <c r="H47" s="1206"/>
      <c r="I47" s="86" t="s">
        <v>482</v>
      </c>
      <c r="J47" s="87" t="s">
        <v>482</v>
      </c>
      <c r="K47" s="87" t="s">
        <v>482</v>
      </c>
      <c r="L47" s="87" t="s">
        <v>482</v>
      </c>
      <c r="M47" s="88" t="s">
        <v>482</v>
      </c>
    </row>
    <row r="48" spans="2:13" ht="27.75" customHeight="1">
      <c r="B48" s="1203"/>
      <c r="C48" s="1204"/>
      <c r="D48" s="85"/>
      <c r="E48" s="1205" t="s">
        <v>32</v>
      </c>
      <c r="F48" s="1205"/>
      <c r="G48" s="1205"/>
      <c r="H48" s="1206"/>
      <c r="I48" s="86" t="s">
        <v>482</v>
      </c>
      <c r="J48" s="87" t="s">
        <v>482</v>
      </c>
      <c r="K48" s="87" t="s">
        <v>482</v>
      </c>
      <c r="L48" s="87" t="s">
        <v>482</v>
      </c>
      <c r="M48" s="88" t="s">
        <v>482</v>
      </c>
    </row>
    <row r="49" spans="2:13" ht="27.75" customHeight="1">
      <c r="B49" s="1199" t="s">
        <v>33</v>
      </c>
      <c r="C49" s="1200"/>
      <c r="D49" s="89"/>
      <c r="E49" s="1205" t="s">
        <v>34</v>
      </c>
      <c r="F49" s="1205"/>
      <c r="G49" s="1205"/>
      <c r="H49" s="1206"/>
      <c r="I49" s="86">
        <v>1114</v>
      </c>
      <c r="J49" s="87">
        <v>1322</v>
      </c>
      <c r="K49" s="87">
        <v>1512</v>
      </c>
      <c r="L49" s="87">
        <v>1540</v>
      </c>
      <c r="M49" s="88">
        <v>1703</v>
      </c>
    </row>
    <row r="50" spans="2:13" ht="27.75" customHeight="1">
      <c r="B50" s="1201"/>
      <c r="C50" s="1202"/>
      <c r="D50" s="85"/>
      <c r="E50" s="1205" t="s">
        <v>35</v>
      </c>
      <c r="F50" s="1205"/>
      <c r="G50" s="1205"/>
      <c r="H50" s="1206"/>
      <c r="I50" s="86">
        <v>846</v>
      </c>
      <c r="J50" s="87">
        <v>915</v>
      </c>
      <c r="K50" s="87">
        <v>889</v>
      </c>
      <c r="L50" s="87">
        <v>946</v>
      </c>
      <c r="M50" s="88">
        <v>889</v>
      </c>
    </row>
    <row r="51" spans="2:13" ht="27.75" customHeight="1">
      <c r="B51" s="1203"/>
      <c r="C51" s="1204"/>
      <c r="D51" s="85"/>
      <c r="E51" s="1205" t="s">
        <v>36</v>
      </c>
      <c r="F51" s="1205"/>
      <c r="G51" s="1205"/>
      <c r="H51" s="1206"/>
      <c r="I51" s="86">
        <v>2894</v>
      </c>
      <c r="J51" s="87">
        <v>2972</v>
      </c>
      <c r="K51" s="87">
        <v>2942</v>
      </c>
      <c r="L51" s="87">
        <v>3015</v>
      </c>
      <c r="M51" s="88">
        <v>3034</v>
      </c>
    </row>
    <row r="52" spans="2:13" ht="27.75" customHeight="1" thickBot="1">
      <c r="B52" s="1207" t="s">
        <v>37</v>
      </c>
      <c r="C52" s="1208"/>
      <c r="D52" s="90"/>
      <c r="E52" s="1209" t="s">
        <v>38</v>
      </c>
      <c r="F52" s="1209"/>
      <c r="G52" s="1209"/>
      <c r="H52" s="1210"/>
      <c r="I52" s="91">
        <v>1153</v>
      </c>
      <c r="J52" s="92">
        <v>1178</v>
      </c>
      <c r="K52" s="92">
        <v>729</v>
      </c>
      <c r="L52" s="92">
        <v>501</v>
      </c>
      <c r="M52" s="93">
        <v>125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540</v>
      </c>
      <c r="C41" s="246"/>
      <c r="D41" s="246"/>
      <c r="E41" s="246"/>
      <c r="F41" s="246"/>
      <c r="G41" s="246"/>
      <c r="H41" s="246"/>
      <c r="I41" s="246"/>
      <c r="J41" s="246"/>
      <c r="K41" s="246"/>
      <c r="L41" s="246"/>
      <c r="M41" s="246"/>
      <c r="N41" s="246"/>
      <c r="O41" s="246"/>
      <c r="P41" s="247"/>
    </row>
    <row r="42" spans="2:17">
      <c r="B42" s="248"/>
      <c r="C42" s="244"/>
      <c r="D42" s="244"/>
      <c r="E42" s="244"/>
      <c r="F42" s="244"/>
      <c r="G42" s="351" t="s">
        <v>541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542</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543</v>
      </c>
      <c r="H51" s="1228"/>
      <c r="I51" s="1233" t="s">
        <v>544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545</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546</v>
      </c>
      <c r="H55" s="1241"/>
      <c r="I55" s="1237" t="s">
        <v>544</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545</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547</v>
      </c>
      <c r="C63" s="244"/>
      <c r="D63" s="244"/>
      <c r="E63" s="244"/>
      <c r="F63" s="244"/>
      <c r="G63" s="244"/>
      <c r="H63" s="244"/>
      <c r="I63" s="244"/>
      <c r="J63" s="244"/>
      <c r="K63" s="244"/>
      <c r="L63" s="244"/>
      <c r="M63" s="244"/>
      <c r="N63" s="244"/>
      <c r="O63" s="244"/>
    </row>
    <row r="64" spans="1:17">
      <c r="B64" s="248"/>
      <c r="C64" s="244"/>
      <c r="D64" s="244"/>
      <c r="E64" s="244"/>
      <c r="F64" s="244"/>
      <c r="G64" s="351" t="s">
        <v>541</v>
      </c>
      <c r="I64" s="352"/>
      <c r="J64" s="352"/>
      <c r="K64" s="352"/>
      <c r="L64" s="244"/>
      <c r="M64" s="244"/>
      <c r="N64" s="244"/>
      <c r="O64" s="244"/>
    </row>
    <row r="65" spans="2:30">
      <c r="B65" s="248"/>
      <c r="C65" s="244"/>
      <c r="D65" s="244"/>
      <c r="E65" s="244"/>
      <c r="F65" s="244"/>
      <c r="G65" s="1247" t="s">
        <v>550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548</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543</v>
      </c>
      <c r="H73" s="1228"/>
      <c r="I73" s="1233" t="s">
        <v>544</v>
      </c>
      <c r="J73" s="1233"/>
      <c r="K73" s="1248">
        <v>62.4</v>
      </c>
      <c r="L73" s="1248">
        <v>62.2</v>
      </c>
      <c r="M73" s="1236">
        <v>38.4</v>
      </c>
      <c r="N73" s="1236">
        <v>27.4</v>
      </c>
      <c r="O73" s="1236">
        <v>6.6</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549</v>
      </c>
      <c r="J75" s="1237"/>
      <c r="K75" s="1249">
        <v>16.899999999999999</v>
      </c>
      <c r="L75" s="1249">
        <v>15.4</v>
      </c>
      <c r="M75" s="1249">
        <v>13.8</v>
      </c>
      <c r="N75" s="1249">
        <v>11.5</v>
      </c>
      <c r="O75" s="1249">
        <v>10.7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546</v>
      </c>
      <c r="H77" s="1241"/>
      <c r="I77" s="1237" t="s">
        <v>544</v>
      </c>
      <c r="J77" s="1237"/>
      <c r="K77" s="1248">
        <v>0</v>
      </c>
      <c r="L77" s="1248">
        <v>0</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549</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159336</v>
      </c>
      <c r="E3" s="116"/>
      <c r="F3" s="117">
        <v>216155</v>
      </c>
      <c r="G3" s="118"/>
      <c r="H3" s="119"/>
    </row>
    <row r="4" spans="1:8">
      <c r="A4" s="120"/>
      <c r="B4" s="121"/>
      <c r="C4" s="122"/>
      <c r="D4" s="123">
        <v>27886</v>
      </c>
      <c r="E4" s="124"/>
      <c r="F4" s="125">
        <v>108827</v>
      </c>
      <c r="G4" s="126"/>
      <c r="H4" s="127"/>
    </row>
    <row r="5" spans="1:8">
      <c r="A5" s="108" t="s">
        <v>516</v>
      </c>
      <c r="B5" s="113"/>
      <c r="C5" s="114"/>
      <c r="D5" s="115">
        <v>140330</v>
      </c>
      <c r="E5" s="116"/>
      <c r="F5" s="117">
        <v>228305</v>
      </c>
      <c r="G5" s="118"/>
      <c r="H5" s="119"/>
    </row>
    <row r="6" spans="1:8">
      <c r="A6" s="120"/>
      <c r="B6" s="121"/>
      <c r="C6" s="122"/>
      <c r="D6" s="123">
        <v>30964</v>
      </c>
      <c r="E6" s="124"/>
      <c r="F6" s="125">
        <v>86611</v>
      </c>
      <c r="G6" s="126"/>
      <c r="H6" s="127"/>
    </row>
    <row r="7" spans="1:8">
      <c r="A7" s="108" t="s">
        <v>517</v>
      </c>
      <c r="B7" s="113"/>
      <c r="C7" s="114"/>
      <c r="D7" s="115">
        <v>56965</v>
      </c>
      <c r="E7" s="116"/>
      <c r="F7" s="117">
        <v>316331</v>
      </c>
      <c r="G7" s="118"/>
      <c r="H7" s="119"/>
    </row>
    <row r="8" spans="1:8">
      <c r="A8" s="120"/>
      <c r="B8" s="121"/>
      <c r="C8" s="122"/>
      <c r="D8" s="123">
        <v>26293</v>
      </c>
      <c r="E8" s="124"/>
      <c r="F8" s="125">
        <v>106387</v>
      </c>
      <c r="G8" s="126"/>
      <c r="H8" s="127"/>
    </row>
    <row r="9" spans="1:8">
      <c r="A9" s="108" t="s">
        <v>518</v>
      </c>
      <c r="B9" s="113"/>
      <c r="C9" s="114"/>
      <c r="D9" s="115">
        <v>202863</v>
      </c>
      <c r="E9" s="116"/>
      <c r="F9" s="117">
        <v>333013</v>
      </c>
      <c r="G9" s="118"/>
      <c r="H9" s="119"/>
    </row>
    <row r="10" spans="1:8">
      <c r="A10" s="120"/>
      <c r="B10" s="121"/>
      <c r="C10" s="122"/>
      <c r="D10" s="123">
        <v>29635</v>
      </c>
      <c r="E10" s="124"/>
      <c r="F10" s="125">
        <v>126732</v>
      </c>
      <c r="G10" s="126"/>
      <c r="H10" s="127"/>
    </row>
    <row r="11" spans="1:8">
      <c r="A11" s="108" t="s">
        <v>519</v>
      </c>
      <c r="B11" s="113"/>
      <c r="C11" s="114"/>
      <c r="D11" s="115">
        <v>165525</v>
      </c>
      <c r="E11" s="116"/>
      <c r="F11" s="117">
        <v>280458</v>
      </c>
      <c r="G11" s="118"/>
      <c r="H11" s="119"/>
    </row>
    <row r="12" spans="1:8">
      <c r="A12" s="120"/>
      <c r="B12" s="121"/>
      <c r="C12" s="128"/>
      <c r="D12" s="123">
        <v>49801</v>
      </c>
      <c r="E12" s="124"/>
      <c r="F12" s="125">
        <v>127286</v>
      </c>
      <c r="G12" s="126"/>
      <c r="H12" s="127"/>
    </row>
    <row r="13" spans="1:8">
      <c r="A13" s="108"/>
      <c r="B13" s="113"/>
      <c r="C13" s="129"/>
      <c r="D13" s="130">
        <v>145004</v>
      </c>
      <c r="E13" s="131"/>
      <c r="F13" s="132">
        <v>274852</v>
      </c>
      <c r="G13" s="133"/>
      <c r="H13" s="119"/>
    </row>
    <row r="14" spans="1:8">
      <c r="A14" s="120"/>
      <c r="B14" s="121"/>
      <c r="C14" s="122"/>
      <c r="D14" s="123">
        <v>32916</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1.05</v>
      </c>
      <c r="C19" s="134">
        <f>ROUND(VALUE(SUBSTITUTE(実質収支比率等に係る経年分析!G$48,"▲","-")),2)</f>
        <v>1.1100000000000001</v>
      </c>
      <c r="D19" s="134">
        <f>ROUND(VALUE(SUBSTITUTE(実質収支比率等に係る経年分析!H$48,"▲","-")),2)</f>
        <v>0.79</v>
      </c>
      <c r="E19" s="134">
        <f>ROUND(VALUE(SUBSTITUTE(実質収支比率等に係る経年分析!I$48,"▲","-")),2)</f>
        <v>1.44</v>
      </c>
      <c r="F19" s="134">
        <f>ROUND(VALUE(SUBSTITUTE(実質収支比率等に係る経年分析!J$48,"▲","-")),2)</f>
        <v>1.28</v>
      </c>
    </row>
    <row r="20" spans="1:11">
      <c r="A20" s="134" t="s">
        <v>43</v>
      </c>
      <c r="B20" s="134">
        <f>ROUND(VALUE(SUBSTITUTE(実質収支比率等に係る経年分析!F$47,"▲","-")),2)</f>
        <v>28.07</v>
      </c>
      <c r="C20" s="134">
        <f>ROUND(VALUE(SUBSTITUTE(実質収支比率等に係る経年分析!G$47,"▲","-")),2)</f>
        <v>32.22</v>
      </c>
      <c r="D20" s="134">
        <f>ROUND(VALUE(SUBSTITUTE(実質収支比率等に係る経年分析!H$47,"▲","-")),2)</f>
        <v>31.83</v>
      </c>
      <c r="E20" s="134">
        <f>ROUND(VALUE(SUBSTITUTE(実質収支比率等に係る経年分析!I$47,"▲","-")),2)</f>
        <v>32.72</v>
      </c>
      <c r="F20" s="134">
        <f>ROUND(VALUE(SUBSTITUTE(実質収支比率等に係る経年分析!J$47,"▲","-")),2)</f>
        <v>31.78</v>
      </c>
    </row>
    <row r="21" spans="1:11">
      <c r="A21" s="134" t="s">
        <v>44</v>
      </c>
      <c r="B21" s="134">
        <f>IF(ISNUMBER(VALUE(SUBSTITUTE(実質収支比率等に係る経年分析!F$49,"▲","-"))),ROUND(VALUE(SUBSTITUTE(実質収支比率等に係る経年分析!F$49,"▲","-")),2),NA())</f>
        <v>8.19</v>
      </c>
      <c r="C21" s="134">
        <f>IF(ISNUMBER(VALUE(SUBSTITUTE(実質収支比率等に係る経年分析!G$49,"▲","-"))),ROUND(VALUE(SUBSTITUTE(実質収支比率等に係る経年分析!G$49,"▲","-")),2),NA())</f>
        <v>4.66</v>
      </c>
      <c r="D21" s="134">
        <f>IF(ISNUMBER(VALUE(SUBSTITUTE(実質収支比率等に係る経年分析!H$49,"▲","-"))),ROUND(VALUE(SUBSTITUTE(実質収支比率等に係る経年分析!H$49,"▲","-")),2),NA())</f>
        <v>3.51</v>
      </c>
      <c r="E21" s="134">
        <f>IF(ISNUMBER(VALUE(SUBSTITUTE(実質収支比率等に係る経年分析!I$49,"▲","-"))),ROUND(VALUE(SUBSTITUTE(実質収支比率等に係る経年分析!I$49,"▲","-")),2),NA())</f>
        <v>0.63</v>
      </c>
      <c r="F21" s="134">
        <f>IF(ISNUMBER(VALUE(SUBSTITUTE(実質収支比率等に係る経年分析!J$49,"▲","-"))),ROUND(VALUE(SUBSTITUTE(実質収支比率等に係る経年分析!J$49,"▲","-")),2),NA())</f>
        <v>2.98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c r="A35" s="135" t="str">
        <f>IF(連結実質赤字比率に係る赤字・黒字の構成分析!C$35="",NA(),連結実質赤字比率に係る赤字・黒字の構成分析!C$35)</f>
        <v>簡易水道事業特別会計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1.1100000000000001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451</v>
      </c>
      <c r="E42" s="136"/>
      <c r="F42" s="136"/>
      <c r="G42" s="136">
        <f>'実質公債費比率（分子）の構造'!L$52</f>
        <v>370</v>
      </c>
      <c r="H42" s="136"/>
      <c r="I42" s="136"/>
      <c r="J42" s="136">
        <f>'実質公債費比率（分子）の構造'!M$52</f>
        <v>400</v>
      </c>
      <c r="K42" s="136"/>
      <c r="L42" s="136"/>
      <c r="M42" s="136">
        <f>'実質公債費比率（分子）の構造'!N$52</f>
        <v>416</v>
      </c>
      <c r="N42" s="136"/>
      <c r="O42" s="136"/>
      <c r="P42" s="136">
        <f>'実質公債費比率（分子）の構造'!O$52</f>
        <v>412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v>
      </c>
      <c r="C44" s="136"/>
      <c r="D44" s="136"/>
      <c r="E44" s="136">
        <f>'実質公債費比率（分子）の構造'!L$50</f>
        <v>39</v>
      </c>
      <c r="F44" s="136"/>
      <c r="G44" s="136"/>
      <c r="H44" s="136">
        <f>'実質公債費比率（分子）の構造'!M$50</f>
        <v>38</v>
      </c>
      <c r="I44" s="136"/>
      <c r="J44" s="136"/>
      <c r="K44" s="136">
        <f>'実質公債費比率（分子）の構造'!N$50</f>
        <v>38</v>
      </c>
      <c r="L44" s="136"/>
      <c r="M44" s="136"/>
      <c r="N44" s="136">
        <f>'実質公債費比率（分子）の構造'!O$50</f>
        <v>38</v>
      </c>
      <c r="O44" s="136"/>
      <c r="P44" s="136"/>
    </row>
    <row r="45" spans="1:16">
      <c r="A45" s="136" t="s">
        <v>54</v>
      </c>
      <c r="B45" s="136">
        <f>'実質公債費比率（分子）の構造'!K$49</f>
        <v>16</v>
      </c>
      <c r="C45" s="136"/>
      <c r="D45" s="136"/>
      <c r="E45" s="136">
        <f>'実質公債費比率（分子）の構造'!L$49</f>
        <v>17</v>
      </c>
      <c r="F45" s="136"/>
      <c r="G45" s="136"/>
      <c r="H45" s="136">
        <f>'実質公債費比率（分子）の構造'!M$49</f>
        <v>17</v>
      </c>
      <c r="I45" s="136"/>
      <c r="J45" s="136"/>
      <c r="K45" s="136">
        <f>'実質公債費比率（分子）の構造'!N$49</f>
        <v>17</v>
      </c>
      <c r="L45" s="136"/>
      <c r="M45" s="136"/>
      <c r="N45" s="136">
        <f>'実質公債費比率（分子）の構造'!O$49</f>
        <v>22</v>
      </c>
      <c r="O45" s="136"/>
      <c r="P45" s="136"/>
    </row>
    <row r="46" spans="1:16">
      <c r="A46" s="136" t="s">
        <v>55</v>
      </c>
      <c r="B46" s="136">
        <f>'実質公債費比率（分子）の構造'!K$48</f>
        <v>71</v>
      </c>
      <c r="C46" s="136"/>
      <c r="D46" s="136"/>
      <c r="E46" s="136">
        <f>'実質公債費比率（分子）の構造'!L$48</f>
        <v>62</v>
      </c>
      <c r="F46" s="136"/>
      <c r="G46" s="136"/>
      <c r="H46" s="136">
        <f>'実質公債費比率（分子）の構造'!M$48</f>
        <v>67</v>
      </c>
      <c r="I46" s="136"/>
      <c r="J46" s="136"/>
      <c r="K46" s="136">
        <f>'実質公債費比率（分子）の構造'!N$48</f>
        <v>83</v>
      </c>
      <c r="L46" s="136"/>
      <c r="M46" s="136"/>
      <c r="N46" s="136">
        <f>'実質公債費比率（分子）の構造'!O$48</f>
        <v>73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644</v>
      </c>
      <c r="C49" s="136"/>
      <c r="D49" s="136"/>
      <c r="E49" s="136">
        <f>'実質公債費比率（分子）の構造'!L$45</f>
        <v>496</v>
      </c>
      <c r="F49" s="136"/>
      <c r="G49" s="136"/>
      <c r="H49" s="136">
        <f>'実質公債費比率（分子）の構造'!M$45</f>
        <v>492</v>
      </c>
      <c r="I49" s="136"/>
      <c r="J49" s="136"/>
      <c r="K49" s="136">
        <f>'実質公債費比率（分子）の構造'!N$45</f>
        <v>469</v>
      </c>
      <c r="L49" s="136"/>
      <c r="M49" s="136"/>
      <c r="N49" s="136">
        <f>'実質公債費比率（分子）の構造'!O$45</f>
        <v>480</v>
      </c>
      <c r="O49" s="136"/>
      <c r="P49" s="136"/>
    </row>
    <row r="50" spans="1:16">
      <c r="A50" s="136" t="s">
        <v>59</v>
      </c>
      <c r="B50" s="136" t="e">
        <f>NA()</f>
        <v>#N/A</v>
      </c>
      <c r="C50" s="136">
        <f>IF(ISNUMBER('実質公債費比率（分子）の構造'!K$53),'実質公債費比率（分子）の構造'!K$53,NA())</f>
        <v>317</v>
      </c>
      <c r="D50" s="136" t="e">
        <f>NA()</f>
        <v>#N/A</v>
      </c>
      <c r="E50" s="136" t="e">
        <f>NA()</f>
        <v>#N/A</v>
      </c>
      <c r="F50" s="136">
        <f>IF(ISNUMBER('実質公債費比率（分子）の構造'!L$53),'実質公債費比率（分子）の構造'!L$53,NA())</f>
        <v>244</v>
      </c>
      <c r="G50" s="136" t="e">
        <f>NA()</f>
        <v>#N/A</v>
      </c>
      <c r="H50" s="136" t="e">
        <f>NA()</f>
        <v>#N/A</v>
      </c>
      <c r="I50" s="136">
        <f>IF(ISNUMBER('実質公債費比率（分子）の構造'!M$53),'実質公債費比率（分子）の構造'!M$53,NA())</f>
        <v>214</v>
      </c>
      <c r="J50" s="136" t="e">
        <f>NA()</f>
        <v>#N/A</v>
      </c>
      <c r="K50" s="136" t="e">
        <f>NA()</f>
        <v>#N/A</v>
      </c>
      <c r="L50" s="136">
        <f>IF(ISNUMBER('実質公債費比率（分子）の構造'!N$53),'実質公債費比率（分子）の構造'!N$53,NA())</f>
        <v>191</v>
      </c>
      <c r="M50" s="136" t="e">
        <f>NA()</f>
        <v>#N/A</v>
      </c>
      <c r="N50" s="136" t="e">
        <f>NA()</f>
        <v>#N/A</v>
      </c>
      <c r="O50" s="136">
        <f>IF(ISNUMBER('実質公債費比率（分子）の構造'!O$53),'実質公債費比率（分子）の構造'!O$53,NA())</f>
        <v>201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2894</v>
      </c>
      <c r="E56" s="135"/>
      <c r="F56" s="135"/>
      <c r="G56" s="135">
        <f>'将来負担比率（分子）の構造'!J$51</f>
        <v>2972</v>
      </c>
      <c r="H56" s="135"/>
      <c r="I56" s="135"/>
      <c r="J56" s="135">
        <f>'将来負担比率（分子）の構造'!K$51</f>
        <v>2942</v>
      </c>
      <c r="K56" s="135"/>
      <c r="L56" s="135"/>
      <c r="M56" s="135">
        <f>'将来負担比率（分子）の構造'!L$51</f>
        <v>3015</v>
      </c>
      <c r="N56" s="135"/>
      <c r="O56" s="135"/>
      <c r="P56" s="135">
        <f>'将来負担比率（分子）の構造'!M$51</f>
        <v>3034</v>
      </c>
    </row>
    <row r="57" spans="1:16">
      <c r="A57" s="135" t="s">
        <v>35</v>
      </c>
      <c r="B57" s="135"/>
      <c r="C57" s="135"/>
      <c r="D57" s="135">
        <f>'将来負担比率（分子）の構造'!I$50</f>
        <v>846</v>
      </c>
      <c r="E57" s="135"/>
      <c r="F57" s="135"/>
      <c r="G57" s="135">
        <f>'将来負担比率（分子）の構造'!J$50</f>
        <v>915</v>
      </c>
      <c r="H57" s="135"/>
      <c r="I57" s="135"/>
      <c r="J57" s="135">
        <f>'将来負担比率（分子）の構造'!K$50</f>
        <v>889</v>
      </c>
      <c r="K57" s="135"/>
      <c r="L57" s="135"/>
      <c r="M57" s="135">
        <f>'将来負担比率（分子）の構造'!L$50</f>
        <v>946</v>
      </c>
      <c r="N57" s="135"/>
      <c r="O57" s="135"/>
      <c r="P57" s="135">
        <f>'将来負担比率（分子）の構造'!M$50</f>
        <v>889</v>
      </c>
    </row>
    <row r="58" spans="1:16">
      <c r="A58" s="135" t="s">
        <v>34</v>
      </c>
      <c r="B58" s="135"/>
      <c r="C58" s="135"/>
      <c r="D58" s="135">
        <f>'将来負担比率（分子）の構造'!I$49</f>
        <v>1114</v>
      </c>
      <c r="E58" s="135"/>
      <c r="F58" s="135"/>
      <c r="G58" s="135">
        <f>'将来負担比率（分子）の構造'!J$49</f>
        <v>1322</v>
      </c>
      <c r="H58" s="135"/>
      <c r="I58" s="135"/>
      <c r="J58" s="135">
        <f>'将来負担比率（分子）の構造'!K$49</f>
        <v>1512</v>
      </c>
      <c r="K58" s="135"/>
      <c r="L58" s="135"/>
      <c r="M58" s="135">
        <f>'将来負担比率（分子）の構造'!L$49</f>
        <v>1540</v>
      </c>
      <c r="N58" s="135"/>
      <c r="O58" s="135"/>
      <c r="P58" s="135">
        <f>'将来負担比率（分子）の構造'!M$49</f>
        <v>1703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844</v>
      </c>
      <c r="C62" s="135"/>
      <c r="D62" s="135"/>
      <c r="E62" s="135">
        <f>'将来負担比率（分子）の構造'!J$45</f>
        <v>881</v>
      </c>
      <c r="F62" s="135"/>
      <c r="G62" s="135"/>
      <c r="H62" s="135">
        <f>'将来負担比率（分子）の構造'!K$45</f>
        <v>800</v>
      </c>
      <c r="I62" s="135"/>
      <c r="J62" s="135"/>
      <c r="K62" s="135">
        <f>'将来負担比率（分子）の構造'!L$45</f>
        <v>759</v>
      </c>
      <c r="L62" s="135"/>
      <c r="M62" s="135"/>
      <c r="N62" s="135">
        <f>'将来負担比率（分子）の構造'!M$45</f>
        <v>732</v>
      </c>
      <c r="O62" s="135"/>
      <c r="P62" s="135"/>
    </row>
    <row r="63" spans="1:16">
      <c r="A63" s="135" t="s">
        <v>28</v>
      </c>
      <c r="B63" s="135">
        <f>'将来負担比率（分子）の構造'!I$44</f>
        <v>189</v>
      </c>
      <c r="C63" s="135"/>
      <c r="D63" s="135"/>
      <c r="E63" s="135">
        <f>'将来負担比率（分子）の構造'!J$44</f>
        <v>218</v>
      </c>
      <c r="F63" s="135"/>
      <c r="G63" s="135"/>
      <c r="H63" s="135">
        <f>'将来負担比率（分子）の構造'!K$44</f>
        <v>206</v>
      </c>
      <c r="I63" s="135"/>
      <c r="J63" s="135"/>
      <c r="K63" s="135">
        <f>'将来負担比率（分子）の構造'!L$44</f>
        <v>222</v>
      </c>
      <c r="L63" s="135"/>
      <c r="M63" s="135"/>
      <c r="N63" s="135">
        <f>'将来負担比率（分子）の構造'!M$44</f>
        <v>218</v>
      </c>
      <c r="O63" s="135"/>
      <c r="P63" s="135"/>
    </row>
    <row r="64" spans="1:16">
      <c r="A64" s="135" t="s">
        <v>27</v>
      </c>
      <c r="B64" s="135">
        <f>'将来負担比率（分子）の構造'!I$43</f>
        <v>862</v>
      </c>
      <c r="C64" s="135"/>
      <c r="D64" s="135"/>
      <c r="E64" s="135">
        <f>'将来負担比率（分子）の構造'!J$43</f>
        <v>1188</v>
      </c>
      <c r="F64" s="135"/>
      <c r="G64" s="135"/>
      <c r="H64" s="135">
        <f>'将来負担比率（分子）の構造'!K$43</f>
        <v>1257</v>
      </c>
      <c r="I64" s="135"/>
      <c r="J64" s="135"/>
      <c r="K64" s="135">
        <f>'将来負担比率（分子）の構造'!L$43</f>
        <v>1148</v>
      </c>
      <c r="L64" s="135"/>
      <c r="M64" s="135"/>
      <c r="N64" s="135">
        <f>'将来負担比率（分子）の構造'!M$43</f>
        <v>1086</v>
      </c>
      <c r="O64" s="135"/>
      <c r="P64" s="135"/>
    </row>
    <row r="65" spans="1:16">
      <c r="A65" s="135" t="s">
        <v>26</v>
      </c>
      <c r="B65" s="135">
        <f>'将来負担比率（分子）の構造'!I$42</f>
        <v>133</v>
      </c>
      <c r="C65" s="135"/>
      <c r="D65" s="135"/>
      <c r="E65" s="135">
        <f>'将来負担比率（分子）の構造'!J$42</f>
        <v>102</v>
      </c>
      <c r="F65" s="135"/>
      <c r="G65" s="135"/>
      <c r="H65" s="135">
        <f>'将来負担比率（分子）の構造'!K$42</f>
        <v>69</v>
      </c>
      <c r="I65" s="135"/>
      <c r="J65" s="135"/>
      <c r="K65" s="135">
        <f>'将来負担比率（分子）の構造'!L$42</f>
        <v>35</v>
      </c>
      <c r="L65" s="135"/>
      <c r="M65" s="135"/>
      <c r="N65" s="135">
        <f>'将来負担比率（分子）の構造'!M$42</f>
        <v>3</v>
      </c>
      <c r="O65" s="135"/>
      <c r="P65" s="135"/>
    </row>
    <row r="66" spans="1:16">
      <c r="A66" s="135" t="s">
        <v>25</v>
      </c>
      <c r="B66" s="135">
        <f>'将来負担比率（分子）の構造'!I$41</f>
        <v>3978</v>
      </c>
      <c r="C66" s="135"/>
      <c r="D66" s="135"/>
      <c r="E66" s="135">
        <f>'将来負担比率（分子）の構造'!J$41</f>
        <v>3998</v>
      </c>
      <c r="F66" s="135"/>
      <c r="G66" s="135"/>
      <c r="H66" s="135">
        <f>'将来負担比率（分子）の構造'!K$41</f>
        <v>3740</v>
      </c>
      <c r="I66" s="135"/>
      <c r="J66" s="135"/>
      <c r="K66" s="135">
        <f>'将来負担比率（分子）の構造'!L$41</f>
        <v>3838</v>
      </c>
      <c r="L66" s="135"/>
      <c r="M66" s="135"/>
      <c r="N66" s="135">
        <f>'将来負担比率（分子）の構造'!M$41</f>
        <v>3713</v>
      </c>
      <c r="O66" s="135"/>
      <c r="P66" s="135"/>
    </row>
    <row r="67" spans="1:16">
      <c r="A67" s="135" t="s">
        <v>63</v>
      </c>
      <c r="B67" s="135" t="e">
        <f>NA()</f>
        <v>#N/A</v>
      </c>
      <c r="C67" s="135">
        <f>IF(ISNUMBER('将来負担比率（分子）の構造'!I$52), IF('将来負担比率（分子）の構造'!I$52 &lt; 0, 0, '将来負担比率（分子）の構造'!I$52), NA())</f>
        <v>1153</v>
      </c>
      <c r="D67" s="135" t="e">
        <f>NA()</f>
        <v>#N/A</v>
      </c>
      <c r="E67" s="135" t="e">
        <f>NA()</f>
        <v>#N/A</v>
      </c>
      <c r="F67" s="135">
        <f>IF(ISNUMBER('将来負担比率（分子）の構造'!J$52), IF('将来負担比率（分子）の構造'!J$52 &lt; 0, 0, '将来負担比率（分子）の構造'!J$52), NA())</f>
        <v>1178</v>
      </c>
      <c r="G67" s="135" t="e">
        <f>NA()</f>
        <v>#N/A</v>
      </c>
      <c r="H67" s="135" t="e">
        <f>NA()</f>
        <v>#N/A</v>
      </c>
      <c r="I67" s="135">
        <f>IF(ISNUMBER('将来負担比率（分子）の構造'!K$52), IF('将来負担比率（分子）の構造'!K$52 &lt; 0, 0, '将来負担比率（分子）の構造'!K$52), NA())</f>
        <v>729</v>
      </c>
      <c r="J67" s="135" t="e">
        <f>NA()</f>
        <v>#N/A</v>
      </c>
      <c r="K67" s="135" t="e">
        <f>NA()</f>
        <v>#N/A</v>
      </c>
      <c r="L67" s="135">
        <f>IF(ISNUMBER('将来負担比率（分子）の構造'!L$52), IF('将来負担比率（分子）の構造'!L$52 &lt; 0, 0, '将来負担比率（分子）の構造'!L$52), NA())</f>
        <v>501</v>
      </c>
      <c r="M67" s="135" t="e">
        <f>NA()</f>
        <v>#N/A</v>
      </c>
      <c r="N67" s="135" t="e">
        <f>NA()</f>
        <v>#N/A</v>
      </c>
      <c r="O67" s="135">
        <f>IF(ISNUMBER('将来負担比率（分子）の構造'!M$52), IF('将来負担比率（分子）の構造'!M$52 &lt; 0, 0, '将来負担比率（分子）の構造'!M$52), NA())</f>
        <v>125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285242</v>
      </c>
      <c r="S5" s="669"/>
      <c r="T5" s="669"/>
      <c r="U5" s="669"/>
      <c r="V5" s="669"/>
      <c r="W5" s="669"/>
      <c r="X5" s="669"/>
      <c r="Y5" s="716"/>
      <c r="Z5" s="729">
        <v>7.6</v>
      </c>
      <c r="AA5" s="729"/>
      <c r="AB5" s="729"/>
      <c r="AC5" s="729"/>
      <c r="AD5" s="730">
        <v>285242</v>
      </c>
      <c r="AE5" s="730"/>
      <c r="AF5" s="730"/>
      <c r="AG5" s="730"/>
      <c r="AH5" s="730"/>
      <c r="AI5" s="730"/>
      <c r="AJ5" s="730"/>
      <c r="AK5" s="730"/>
      <c r="AL5" s="717">
        <v>13.2</v>
      </c>
      <c r="AM5" s="686"/>
      <c r="AN5" s="686"/>
      <c r="AO5" s="718"/>
      <c r="AP5" s="705" t="s">
        <v>207</v>
      </c>
      <c r="AQ5" s="706"/>
      <c r="AR5" s="706"/>
      <c r="AS5" s="706"/>
      <c r="AT5" s="706"/>
      <c r="AU5" s="706"/>
      <c r="AV5" s="706"/>
      <c r="AW5" s="706"/>
      <c r="AX5" s="706"/>
      <c r="AY5" s="706"/>
      <c r="AZ5" s="706"/>
      <c r="BA5" s="706"/>
      <c r="BB5" s="706"/>
      <c r="BC5" s="706"/>
      <c r="BD5" s="706"/>
      <c r="BE5" s="706"/>
      <c r="BF5" s="707"/>
      <c r="BG5" s="618">
        <v>285242</v>
      </c>
      <c r="BH5" s="619"/>
      <c r="BI5" s="619"/>
      <c r="BJ5" s="619"/>
      <c r="BK5" s="619"/>
      <c r="BL5" s="619"/>
      <c r="BM5" s="619"/>
      <c r="BN5" s="620"/>
      <c r="BO5" s="671">
        <v>100</v>
      </c>
      <c r="BP5" s="671"/>
      <c r="BQ5" s="671"/>
      <c r="BR5" s="671"/>
      <c r="BS5" s="672">
        <v>2278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38406</v>
      </c>
      <c r="S6" s="619"/>
      <c r="T6" s="619"/>
      <c r="U6" s="619"/>
      <c r="V6" s="619"/>
      <c r="W6" s="619"/>
      <c r="X6" s="619"/>
      <c r="Y6" s="620"/>
      <c r="Z6" s="671">
        <v>1</v>
      </c>
      <c r="AA6" s="671"/>
      <c r="AB6" s="671"/>
      <c r="AC6" s="671"/>
      <c r="AD6" s="672">
        <v>38406</v>
      </c>
      <c r="AE6" s="672"/>
      <c r="AF6" s="672"/>
      <c r="AG6" s="672"/>
      <c r="AH6" s="672"/>
      <c r="AI6" s="672"/>
      <c r="AJ6" s="672"/>
      <c r="AK6" s="672"/>
      <c r="AL6" s="641">
        <v>1.8</v>
      </c>
      <c r="AM6" s="673"/>
      <c r="AN6" s="673"/>
      <c r="AO6" s="674"/>
      <c r="AP6" s="615" t="s">
        <v>212</v>
      </c>
      <c r="AQ6" s="616"/>
      <c r="AR6" s="616"/>
      <c r="AS6" s="616"/>
      <c r="AT6" s="616"/>
      <c r="AU6" s="616"/>
      <c r="AV6" s="616"/>
      <c r="AW6" s="616"/>
      <c r="AX6" s="616"/>
      <c r="AY6" s="616"/>
      <c r="AZ6" s="616"/>
      <c r="BA6" s="616"/>
      <c r="BB6" s="616"/>
      <c r="BC6" s="616"/>
      <c r="BD6" s="616"/>
      <c r="BE6" s="616"/>
      <c r="BF6" s="617"/>
      <c r="BG6" s="618">
        <v>285242</v>
      </c>
      <c r="BH6" s="619"/>
      <c r="BI6" s="619"/>
      <c r="BJ6" s="619"/>
      <c r="BK6" s="619"/>
      <c r="BL6" s="619"/>
      <c r="BM6" s="619"/>
      <c r="BN6" s="620"/>
      <c r="BO6" s="671">
        <v>100</v>
      </c>
      <c r="BP6" s="671"/>
      <c r="BQ6" s="671"/>
      <c r="BR6" s="671"/>
      <c r="BS6" s="672">
        <v>2278</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57019</v>
      </c>
      <c r="CS6" s="619"/>
      <c r="CT6" s="619"/>
      <c r="CU6" s="619"/>
      <c r="CV6" s="619"/>
      <c r="CW6" s="619"/>
      <c r="CX6" s="619"/>
      <c r="CY6" s="620"/>
      <c r="CZ6" s="671">
        <v>1.5</v>
      </c>
      <c r="DA6" s="671"/>
      <c r="DB6" s="671"/>
      <c r="DC6" s="671"/>
      <c r="DD6" s="624" t="s">
        <v>214</v>
      </c>
      <c r="DE6" s="619"/>
      <c r="DF6" s="619"/>
      <c r="DG6" s="619"/>
      <c r="DH6" s="619"/>
      <c r="DI6" s="619"/>
      <c r="DJ6" s="619"/>
      <c r="DK6" s="619"/>
      <c r="DL6" s="619"/>
      <c r="DM6" s="619"/>
      <c r="DN6" s="619"/>
      <c r="DO6" s="619"/>
      <c r="DP6" s="620"/>
      <c r="DQ6" s="624">
        <v>57019</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426</v>
      </c>
      <c r="S7" s="619"/>
      <c r="T7" s="619"/>
      <c r="U7" s="619"/>
      <c r="V7" s="619"/>
      <c r="W7" s="619"/>
      <c r="X7" s="619"/>
      <c r="Y7" s="620"/>
      <c r="Z7" s="671">
        <v>0</v>
      </c>
      <c r="AA7" s="671"/>
      <c r="AB7" s="671"/>
      <c r="AC7" s="671"/>
      <c r="AD7" s="672">
        <v>426</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124870</v>
      </c>
      <c r="BH7" s="619"/>
      <c r="BI7" s="619"/>
      <c r="BJ7" s="619"/>
      <c r="BK7" s="619"/>
      <c r="BL7" s="619"/>
      <c r="BM7" s="619"/>
      <c r="BN7" s="620"/>
      <c r="BO7" s="671">
        <v>43.8</v>
      </c>
      <c r="BP7" s="671"/>
      <c r="BQ7" s="671"/>
      <c r="BR7" s="671"/>
      <c r="BS7" s="672">
        <v>2278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672311</v>
      </c>
      <c r="CS7" s="619"/>
      <c r="CT7" s="619"/>
      <c r="CU7" s="619"/>
      <c r="CV7" s="619"/>
      <c r="CW7" s="619"/>
      <c r="CX7" s="619"/>
      <c r="CY7" s="620"/>
      <c r="CZ7" s="671">
        <v>18.2</v>
      </c>
      <c r="DA7" s="671"/>
      <c r="DB7" s="671"/>
      <c r="DC7" s="671"/>
      <c r="DD7" s="624">
        <v>49698</v>
      </c>
      <c r="DE7" s="619"/>
      <c r="DF7" s="619"/>
      <c r="DG7" s="619"/>
      <c r="DH7" s="619"/>
      <c r="DI7" s="619"/>
      <c r="DJ7" s="619"/>
      <c r="DK7" s="619"/>
      <c r="DL7" s="619"/>
      <c r="DM7" s="619"/>
      <c r="DN7" s="619"/>
      <c r="DO7" s="619"/>
      <c r="DP7" s="620"/>
      <c r="DQ7" s="624">
        <v>608476</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857</v>
      </c>
      <c r="S8" s="619"/>
      <c r="T8" s="619"/>
      <c r="U8" s="619"/>
      <c r="V8" s="619"/>
      <c r="W8" s="619"/>
      <c r="X8" s="619"/>
      <c r="Y8" s="620"/>
      <c r="Z8" s="671">
        <v>0</v>
      </c>
      <c r="AA8" s="671"/>
      <c r="AB8" s="671"/>
      <c r="AC8" s="671"/>
      <c r="AD8" s="672">
        <v>857</v>
      </c>
      <c r="AE8" s="672"/>
      <c r="AF8" s="672"/>
      <c r="AG8" s="672"/>
      <c r="AH8" s="672"/>
      <c r="AI8" s="672"/>
      <c r="AJ8" s="672"/>
      <c r="AK8" s="672"/>
      <c r="AL8" s="641">
        <v>0</v>
      </c>
      <c r="AM8" s="673"/>
      <c r="AN8" s="673"/>
      <c r="AO8" s="674"/>
      <c r="AP8" s="615" t="s">
        <v>219</v>
      </c>
      <c r="AQ8" s="616"/>
      <c r="AR8" s="616"/>
      <c r="AS8" s="616"/>
      <c r="AT8" s="616"/>
      <c r="AU8" s="616"/>
      <c r="AV8" s="616"/>
      <c r="AW8" s="616"/>
      <c r="AX8" s="616"/>
      <c r="AY8" s="616"/>
      <c r="AZ8" s="616"/>
      <c r="BA8" s="616"/>
      <c r="BB8" s="616"/>
      <c r="BC8" s="616"/>
      <c r="BD8" s="616"/>
      <c r="BE8" s="616"/>
      <c r="BF8" s="617"/>
      <c r="BG8" s="618">
        <v>4849</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1041650</v>
      </c>
      <c r="CS8" s="619"/>
      <c r="CT8" s="619"/>
      <c r="CU8" s="619"/>
      <c r="CV8" s="619"/>
      <c r="CW8" s="619"/>
      <c r="CX8" s="619"/>
      <c r="CY8" s="620"/>
      <c r="CZ8" s="671">
        <v>28.2</v>
      </c>
      <c r="DA8" s="671"/>
      <c r="DB8" s="671"/>
      <c r="DC8" s="671"/>
      <c r="DD8" s="624">
        <v>281652</v>
      </c>
      <c r="DE8" s="619"/>
      <c r="DF8" s="619"/>
      <c r="DG8" s="619"/>
      <c r="DH8" s="619"/>
      <c r="DI8" s="619"/>
      <c r="DJ8" s="619"/>
      <c r="DK8" s="619"/>
      <c r="DL8" s="619"/>
      <c r="DM8" s="619"/>
      <c r="DN8" s="619"/>
      <c r="DO8" s="619"/>
      <c r="DP8" s="620"/>
      <c r="DQ8" s="624">
        <v>367576</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716</v>
      </c>
      <c r="S9" s="619"/>
      <c r="T9" s="619"/>
      <c r="U9" s="619"/>
      <c r="V9" s="619"/>
      <c r="W9" s="619"/>
      <c r="X9" s="619"/>
      <c r="Y9" s="620"/>
      <c r="Z9" s="671">
        <v>0</v>
      </c>
      <c r="AA9" s="671"/>
      <c r="AB9" s="671"/>
      <c r="AC9" s="671"/>
      <c r="AD9" s="672">
        <v>716</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99520</v>
      </c>
      <c r="BH9" s="619"/>
      <c r="BI9" s="619"/>
      <c r="BJ9" s="619"/>
      <c r="BK9" s="619"/>
      <c r="BL9" s="619"/>
      <c r="BM9" s="619"/>
      <c r="BN9" s="620"/>
      <c r="BO9" s="671">
        <v>34.9</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319260</v>
      </c>
      <c r="CS9" s="619"/>
      <c r="CT9" s="619"/>
      <c r="CU9" s="619"/>
      <c r="CV9" s="619"/>
      <c r="CW9" s="619"/>
      <c r="CX9" s="619"/>
      <c r="CY9" s="620"/>
      <c r="CZ9" s="671">
        <v>8.6999999999999993</v>
      </c>
      <c r="DA9" s="671"/>
      <c r="DB9" s="671"/>
      <c r="DC9" s="671"/>
      <c r="DD9" s="624">
        <v>16142</v>
      </c>
      <c r="DE9" s="619"/>
      <c r="DF9" s="619"/>
      <c r="DG9" s="619"/>
      <c r="DH9" s="619"/>
      <c r="DI9" s="619"/>
      <c r="DJ9" s="619"/>
      <c r="DK9" s="619"/>
      <c r="DL9" s="619"/>
      <c r="DM9" s="619"/>
      <c r="DN9" s="619"/>
      <c r="DO9" s="619"/>
      <c r="DP9" s="620"/>
      <c r="DQ9" s="624">
        <v>300599</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71769</v>
      </c>
      <c r="S10" s="619"/>
      <c r="T10" s="619"/>
      <c r="U10" s="619"/>
      <c r="V10" s="619"/>
      <c r="W10" s="619"/>
      <c r="X10" s="619"/>
      <c r="Y10" s="620"/>
      <c r="Z10" s="671">
        <v>1.9</v>
      </c>
      <c r="AA10" s="671"/>
      <c r="AB10" s="671"/>
      <c r="AC10" s="671"/>
      <c r="AD10" s="672">
        <v>71769</v>
      </c>
      <c r="AE10" s="672"/>
      <c r="AF10" s="672"/>
      <c r="AG10" s="672"/>
      <c r="AH10" s="672"/>
      <c r="AI10" s="672"/>
      <c r="AJ10" s="672"/>
      <c r="AK10" s="672"/>
      <c r="AL10" s="641">
        <v>3.3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8205</v>
      </c>
      <c r="BH10" s="619"/>
      <c r="BI10" s="619"/>
      <c r="BJ10" s="619"/>
      <c r="BK10" s="619"/>
      <c r="BL10" s="619"/>
      <c r="BM10" s="619"/>
      <c r="BN10" s="620"/>
      <c r="BO10" s="671">
        <v>2.9</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28</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28</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3927</v>
      </c>
      <c r="S11" s="619"/>
      <c r="T11" s="619"/>
      <c r="U11" s="619"/>
      <c r="V11" s="619"/>
      <c r="W11" s="619"/>
      <c r="X11" s="619"/>
      <c r="Y11" s="620"/>
      <c r="Z11" s="671">
        <v>0.1</v>
      </c>
      <c r="AA11" s="671"/>
      <c r="AB11" s="671"/>
      <c r="AC11" s="671"/>
      <c r="AD11" s="672">
        <v>3927</v>
      </c>
      <c r="AE11" s="672"/>
      <c r="AF11" s="672"/>
      <c r="AG11" s="672"/>
      <c r="AH11" s="672"/>
      <c r="AI11" s="672"/>
      <c r="AJ11" s="672"/>
      <c r="AK11" s="672"/>
      <c r="AL11" s="641">
        <v>0.2</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12296</v>
      </c>
      <c r="BH11" s="619"/>
      <c r="BI11" s="619"/>
      <c r="BJ11" s="619"/>
      <c r="BK11" s="619"/>
      <c r="BL11" s="619"/>
      <c r="BM11" s="619"/>
      <c r="BN11" s="620"/>
      <c r="BO11" s="671">
        <v>4.3</v>
      </c>
      <c r="BP11" s="671"/>
      <c r="BQ11" s="671"/>
      <c r="BR11" s="671"/>
      <c r="BS11" s="624">
        <v>2278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245721</v>
      </c>
      <c r="CS11" s="619"/>
      <c r="CT11" s="619"/>
      <c r="CU11" s="619"/>
      <c r="CV11" s="619"/>
      <c r="CW11" s="619"/>
      <c r="CX11" s="619"/>
      <c r="CY11" s="620"/>
      <c r="CZ11" s="671">
        <v>6.7</v>
      </c>
      <c r="DA11" s="671"/>
      <c r="DB11" s="671"/>
      <c r="DC11" s="671"/>
      <c r="DD11" s="624">
        <v>95888</v>
      </c>
      <c r="DE11" s="619"/>
      <c r="DF11" s="619"/>
      <c r="DG11" s="619"/>
      <c r="DH11" s="619"/>
      <c r="DI11" s="619"/>
      <c r="DJ11" s="619"/>
      <c r="DK11" s="619"/>
      <c r="DL11" s="619"/>
      <c r="DM11" s="619"/>
      <c r="DN11" s="619"/>
      <c r="DO11" s="619"/>
      <c r="DP11" s="620"/>
      <c r="DQ11" s="624">
        <v>122111</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127197</v>
      </c>
      <c r="BH12" s="619"/>
      <c r="BI12" s="619"/>
      <c r="BJ12" s="619"/>
      <c r="BK12" s="619"/>
      <c r="BL12" s="619"/>
      <c r="BM12" s="619"/>
      <c r="BN12" s="620"/>
      <c r="BO12" s="671">
        <v>44.6</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129231</v>
      </c>
      <c r="CS12" s="619"/>
      <c r="CT12" s="619"/>
      <c r="CU12" s="619"/>
      <c r="CV12" s="619"/>
      <c r="CW12" s="619"/>
      <c r="CX12" s="619"/>
      <c r="CY12" s="620"/>
      <c r="CZ12" s="671">
        <v>3.5</v>
      </c>
      <c r="DA12" s="671"/>
      <c r="DB12" s="671"/>
      <c r="DC12" s="671"/>
      <c r="DD12" s="624">
        <v>35835</v>
      </c>
      <c r="DE12" s="619"/>
      <c r="DF12" s="619"/>
      <c r="DG12" s="619"/>
      <c r="DH12" s="619"/>
      <c r="DI12" s="619"/>
      <c r="DJ12" s="619"/>
      <c r="DK12" s="619"/>
      <c r="DL12" s="619"/>
      <c r="DM12" s="619"/>
      <c r="DN12" s="619"/>
      <c r="DO12" s="619"/>
      <c r="DP12" s="620"/>
      <c r="DQ12" s="624">
        <v>88538</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5826</v>
      </c>
      <c r="S13" s="619"/>
      <c r="T13" s="619"/>
      <c r="U13" s="619"/>
      <c r="V13" s="619"/>
      <c r="W13" s="619"/>
      <c r="X13" s="619"/>
      <c r="Y13" s="620"/>
      <c r="Z13" s="671">
        <v>0.2</v>
      </c>
      <c r="AA13" s="671"/>
      <c r="AB13" s="671"/>
      <c r="AC13" s="671"/>
      <c r="AD13" s="672">
        <v>5826</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125436</v>
      </c>
      <c r="BH13" s="619"/>
      <c r="BI13" s="619"/>
      <c r="BJ13" s="619"/>
      <c r="BK13" s="619"/>
      <c r="BL13" s="619"/>
      <c r="BM13" s="619"/>
      <c r="BN13" s="620"/>
      <c r="BO13" s="671">
        <v>44</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276505</v>
      </c>
      <c r="CS13" s="619"/>
      <c r="CT13" s="619"/>
      <c r="CU13" s="619"/>
      <c r="CV13" s="619"/>
      <c r="CW13" s="619"/>
      <c r="CX13" s="619"/>
      <c r="CY13" s="620"/>
      <c r="CZ13" s="671">
        <v>7.5</v>
      </c>
      <c r="DA13" s="671"/>
      <c r="DB13" s="671"/>
      <c r="DC13" s="671"/>
      <c r="DD13" s="624">
        <v>86321</v>
      </c>
      <c r="DE13" s="619"/>
      <c r="DF13" s="619"/>
      <c r="DG13" s="619"/>
      <c r="DH13" s="619"/>
      <c r="DI13" s="619"/>
      <c r="DJ13" s="619"/>
      <c r="DK13" s="619"/>
      <c r="DL13" s="619"/>
      <c r="DM13" s="619"/>
      <c r="DN13" s="619"/>
      <c r="DO13" s="619"/>
      <c r="DP13" s="620"/>
      <c r="DQ13" s="624">
        <v>154910</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7622</v>
      </c>
      <c r="BH14" s="619"/>
      <c r="BI14" s="619"/>
      <c r="BJ14" s="619"/>
      <c r="BK14" s="619"/>
      <c r="BL14" s="619"/>
      <c r="BM14" s="619"/>
      <c r="BN14" s="620"/>
      <c r="BO14" s="671">
        <v>2.7</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189379</v>
      </c>
      <c r="CS14" s="619"/>
      <c r="CT14" s="619"/>
      <c r="CU14" s="619"/>
      <c r="CV14" s="619"/>
      <c r="CW14" s="619"/>
      <c r="CX14" s="619"/>
      <c r="CY14" s="620"/>
      <c r="CZ14" s="671">
        <v>5.0999999999999996</v>
      </c>
      <c r="DA14" s="671"/>
      <c r="DB14" s="671"/>
      <c r="DC14" s="671"/>
      <c r="DD14" s="624">
        <v>1530</v>
      </c>
      <c r="DE14" s="619"/>
      <c r="DF14" s="619"/>
      <c r="DG14" s="619"/>
      <c r="DH14" s="619"/>
      <c r="DI14" s="619"/>
      <c r="DJ14" s="619"/>
      <c r="DK14" s="619"/>
      <c r="DL14" s="619"/>
      <c r="DM14" s="619"/>
      <c r="DN14" s="619"/>
      <c r="DO14" s="619"/>
      <c r="DP14" s="620"/>
      <c r="DQ14" s="624">
        <v>184694</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302</v>
      </c>
      <c r="S15" s="619"/>
      <c r="T15" s="619"/>
      <c r="U15" s="619"/>
      <c r="V15" s="619"/>
      <c r="W15" s="619"/>
      <c r="X15" s="619"/>
      <c r="Y15" s="620"/>
      <c r="Z15" s="671">
        <v>0</v>
      </c>
      <c r="AA15" s="671"/>
      <c r="AB15" s="671"/>
      <c r="AC15" s="671"/>
      <c r="AD15" s="672">
        <v>302</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25553</v>
      </c>
      <c r="BH15" s="619"/>
      <c r="BI15" s="619"/>
      <c r="BJ15" s="619"/>
      <c r="BK15" s="619"/>
      <c r="BL15" s="619"/>
      <c r="BM15" s="619"/>
      <c r="BN15" s="620"/>
      <c r="BO15" s="671">
        <v>9</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209068</v>
      </c>
      <c r="CS15" s="619"/>
      <c r="CT15" s="619"/>
      <c r="CU15" s="619"/>
      <c r="CV15" s="619"/>
      <c r="CW15" s="619"/>
      <c r="CX15" s="619"/>
      <c r="CY15" s="620"/>
      <c r="CZ15" s="671">
        <v>5.7</v>
      </c>
      <c r="DA15" s="671"/>
      <c r="DB15" s="671"/>
      <c r="DC15" s="671"/>
      <c r="DD15" s="624">
        <v>3996</v>
      </c>
      <c r="DE15" s="619"/>
      <c r="DF15" s="619"/>
      <c r="DG15" s="619"/>
      <c r="DH15" s="619"/>
      <c r="DI15" s="619"/>
      <c r="DJ15" s="619"/>
      <c r="DK15" s="619"/>
      <c r="DL15" s="619"/>
      <c r="DM15" s="619"/>
      <c r="DN15" s="619"/>
      <c r="DO15" s="619"/>
      <c r="DP15" s="620"/>
      <c r="DQ15" s="624">
        <v>186976</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1905936</v>
      </c>
      <c r="S16" s="619"/>
      <c r="T16" s="619"/>
      <c r="U16" s="619"/>
      <c r="V16" s="619"/>
      <c r="W16" s="619"/>
      <c r="X16" s="619"/>
      <c r="Y16" s="620"/>
      <c r="Z16" s="671">
        <v>50.7</v>
      </c>
      <c r="AA16" s="671"/>
      <c r="AB16" s="671"/>
      <c r="AC16" s="671"/>
      <c r="AD16" s="672">
        <v>1749885</v>
      </c>
      <c r="AE16" s="672"/>
      <c r="AF16" s="672"/>
      <c r="AG16" s="672"/>
      <c r="AH16" s="672"/>
      <c r="AI16" s="672"/>
      <c r="AJ16" s="672"/>
      <c r="AK16" s="672"/>
      <c r="AL16" s="641">
        <v>80.900000000000006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1749885</v>
      </c>
      <c r="S17" s="619"/>
      <c r="T17" s="619"/>
      <c r="U17" s="619"/>
      <c r="V17" s="619"/>
      <c r="W17" s="619"/>
      <c r="X17" s="619"/>
      <c r="Y17" s="620"/>
      <c r="Z17" s="671">
        <v>46.6</v>
      </c>
      <c r="AA17" s="671"/>
      <c r="AB17" s="671"/>
      <c r="AC17" s="671"/>
      <c r="AD17" s="672">
        <v>1749885</v>
      </c>
      <c r="AE17" s="672"/>
      <c r="AF17" s="672"/>
      <c r="AG17" s="672"/>
      <c r="AH17" s="672"/>
      <c r="AI17" s="672"/>
      <c r="AJ17" s="672"/>
      <c r="AK17" s="672"/>
      <c r="AL17" s="641">
        <v>80.900000000000006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549773</v>
      </c>
      <c r="CS17" s="619"/>
      <c r="CT17" s="619"/>
      <c r="CU17" s="619"/>
      <c r="CV17" s="619"/>
      <c r="CW17" s="619"/>
      <c r="CX17" s="619"/>
      <c r="CY17" s="620"/>
      <c r="CZ17" s="671">
        <v>14.9</v>
      </c>
      <c r="DA17" s="671"/>
      <c r="DB17" s="671"/>
      <c r="DC17" s="671"/>
      <c r="DD17" s="624" t="s">
        <v>109</v>
      </c>
      <c r="DE17" s="619"/>
      <c r="DF17" s="619"/>
      <c r="DG17" s="619"/>
      <c r="DH17" s="619"/>
      <c r="DI17" s="619"/>
      <c r="DJ17" s="619"/>
      <c r="DK17" s="619"/>
      <c r="DL17" s="619"/>
      <c r="DM17" s="619"/>
      <c r="DN17" s="619"/>
      <c r="DO17" s="619"/>
      <c r="DP17" s="620"/>
      <c r="DQ17" s="624">
        <v>494861</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156049</v>
      </c>
      <c r="S18" s="619"/>
      <c r="T18" s="619"/>
      <c r="U18" s="619"/>
      <c r="V18" s="619"/>
      <c r="W18" s="619"/>
      <c r="X18" s="619"/>
      <c r="Y18" s="620"/>
      <c r="Z18" s="671">
        <v>4.2</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2313407</v>
      </c>
      <c r="S20" s="619"/>
      <c r="T20" s="619"/>
      <c r="U20" s="619"/>
      <c r="V20" s="619"/>
      <c r="W20" s="619"/>
      <c r="X20" s="619"/>
      <c r="Y20" s="620"/>
      <c r="Z20" s="671">
        <v>61.6</v>
      </c>
      <c r="AA20" s="671"/>
      <c r="AB20" s="671"/>
      <c r="AC20" s="671"/>
      <c r="AD20" s="672">
        <v>2157356</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3689945</v>
      </c>
      <c r="CS20" s="619"/>
      <c r="CT20" s="619"/>
      <c r="CU20" s="619"/>
      <c r="CV20" s="619"/>
      <c r="CW20" s="619"/>
      <c r="CX20" s="619"/>
      <c r="CY20" s="620"/>
      <c r="CZ20" s="671">
        <v>100</v>
      </c>
      <c r="DA20" s="671"/>
      <c r="DB20" s="671"/>
      <c r="DC20" s="671"/>
      <c r="DD20" s="624">
        <v>571062</v>
      </c>
      <c r="DE20" s="619"/>
      <c r="DF20" s="619"/>
      <c r="DG20" s="619"/>
      <c r="DH20" s="619"/>
      <c r="DI20" s="619"/>
      <c r="DJ20" s="619"/>
      <c r="DK20" s="619"/>
      <c r="DL20" s="619"/>
      <c r="DM20" s="619"/>
      <c r="DN20" s="619"/>
      <c r="DO20" s="619"/>
      <c r="DP20" s="620"/>
      <c r="DQ20" s="624">
        <v>2565788</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633</v>
      </c>
      <c r="S21" s="619"/>
      <c r="T21" s="619"/>
      <c r="U21" s="619"/>
      <c r="V21" s="619"/>
      <c r="W21" s="619"/>
      <c r="X21" s="619"/>
      <c r="Y21" s="620"/>
      <c r="Z21" s="671">
        <v>0</v>
      </c>
      <c r="AA21" s="671"/>
      <c r="AB21" s="671"/>
      <c r="AC21" s="671"/>
      <c r="AD21" s="672">
        <v>633</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6933</v>
      </c>
      <c r="S22" s="619"/>
      <c r="T22" s="619"/>
      <c r="U22" s="619"/>
      <c r="V22" s="619"/>
      <c r="W22" s="619"/>
      <c r="X22" s="619"/>
      <c r="Y22" s="620"/>
      <c r="Z22" s="671">
        <v>0.2</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79185</v>
      </c>
      <c r="S23" s="619"/>
      <c r="T23" s="619"/>
      <c r="U23" s="619"/>
      <c r="V23" s="619"/>
      <c r="W23" s="619"/>
      <c r="X23" s="619"/>
      <c r="Y23" s="620"/>
      <c r="Z23" s="671">
        <v>2.1</v>
      </c>
      <c r="AA23" s="671"/>
      <c r="AB23" s="671"/>
      <c r="AC23" s="671"/>
      <c r="AD23" s="672" t="s">
        <v>109</v>
      </c>
      <c r="AE23" s="672"/>
      <c r="AF23" s="672"/>
      <c r="AG23" s="672"/>
      <c r="AH23" s="672"/>
      <c r="AI23" s="672"/>
      <c r="AJ23" s="672"/>
      <c r="AK23" s="672"/>
      <c r="AL23" s="641" t="s">
        <v>109</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7455</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1408838</v>
      </c>
      <c r="CS24" s="669"/>
      <c r="CT24" s="669"/>
      <c r="CU24" s="669"/>
      <c r="CV24" s="669"/>
      <c r="CW24" s="669"/>
      <c r="CX24" s="669"/>
      <c r="CY24" s="716"/>
      <c r="CZ24" s="720">
        <v>38.200000000000003</v>
      </c>
      <c r="DA24" s="721"/>
      <c r="DB24" s="721"/>
      <c r="DC24" s="722"/>
      <c r="DD24" s="715">
        <v>1084463</v>
      </c>
      <c r="DE24" s="669"/>
      <c r="DF24" s="669"/>
      <c r="DG24" s="669"/>
      <c r="DH24" s="669"/>
      <c r="DI24" s="669"/>
      <c r="DJ24" s="669"/>
      <c r="DK24" s="716"/>
      <c r="DL24" s="715">
        <v>1012857</v>
      </c>
      <c r="DM24" s="669"/>
      <c r="DN24" s="669"/>
      <c r="DO24" s="669"/>
      <c r="DP24" s="669"/>
      <c r="DQ24" s="669"/>
      <c r="DR24" s="669"/>
      <c r="DS24" s="669"/>
      <c r="DT24" s="669"/>
      <c r="DU24" s="669"/>
      <c r="DV24" s="716"/>
      <c r="DW24" s="717">
        <v>44.6</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513820</v>
      </c>
      <c r="S25" s="619"/>
      <c r="T25" s="619"/>
      <c r="U25" s="619"/>
      <c r="V25" s="619"/>
      <c r="W25" s="619"/>
      <c r="X25" s="619"/>
      <c r="Y25" s="620"/>
      <c r="Z25" s="671">
        <v>13.7</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535927</v>
      </c>
      <c r="CS25" s="637"/>
      <c r="CT25" s="637"/>
      <c r="CU25" s="637"/>
      <c r="CV25" s="637"/>
      <c r="CW25" s="637"/>
      <c r="CX25" s="637"/>
      <c r="CY25" s="638"/>
      <c r="CZ25" s="621">
        <v>14.5</v>
      </c>
      <c r="DA25" s="639"/>
      <c r="DB25" s="639"/>
      <c r="DC25" s="640"/>
      <c r="DD25" s="624">
        <v>496511</v>
      </c>
      <c r="DE25" s="637"/>
      <c r="DF25" s="637"/>
      <c r="DG25" s="637"/>
      <c r="DH25" s="637"/>
      <c r="DI25" s="637"/>
      <c r="DJ25" s="637"/>
      <c r="DK25" s="638"/>
      <c r="DL25" s="624">
        <v>494469</v>
      </c>
      <c r="DM25" s="637"/>
      <c r="DN25" s="637"/>
      <c r="DO25" s="637"/>
      <c r="DP25" s="637"/>
      <c r="DQ25" s="637"/>
      <c r="DR25" s="637"/>
      <c r="DS25" s="637"/>
      <c r="DT25" s="637"/>
      <c r="DU25" s="637"/>
      <c r="DV25" s="638"/>
      <c r="DW25" s="641">
        <v>21.8</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322668</v>
      </c>
      <c r="CS26" s="619"/>
      <c r="CT26" s="619"/>
      <c r="CU26" s="619"/>
      <c r="CV26" s="619"/>
      <c r="CW26" s="619"/>
      <c r="CX26" s="619"/>
      <c r="CY26" s="620"/>
      <c r="CZ26" s="621">
        <v>8.6999999999999993</v>
      </c>
      <c r="DA26" s="639"/>
      <c r="DB26" s="639"/>
      <c r="DC26" s="640"/>
      <c r="DD26" s="624">
        <v>292314</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241044</v>
      </c>
      <c r="S27" s="619"/>
      <c r="T27" s="619"/>
      <c r="U27" s="619"/>
      <c r="V27" s="619"/>
      <c r="W27" s="619"/>
      <c r="X27" s="619"/>
      <c r="Y27" s="620"/>
      <c r="Z27" s="671">
        <v>6.4</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285242</v>
      </c>
      <c r="BH27" s="619"/>
      <c r="BI27" s="619"/>
      <c r="BJ27" s="619"/>
      <c r="BK27" s="619"/>
      <c r="BL27" s="619"/>
      <c r="BM27" s="619"/>
      <c r="BN27" s="620"/>
      <c r="BO27" s="671">
        <v>100</v>
      </c>
      <c r="BP27" s="671"/>
      <c r="BQ27" s="671"/>
      <c r="BR27" s="671"/>
      <c r="BS27" s="624">
        <v>2278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323138</v>
      </c>
      <c r="CS27" s="637"/>
      <c r="CT27" s="637"/>
      <c r="CU27" s="637"/>
      <c r="CV27" s="637"/>
      <c r="CW27" s="637"/>
      <c r="CX27" s="637"/>
      <c r="CY27" s="638"/>
      <c r="CZ27" s="621">
        <v>8.8000000000000007</v>
      </c>
      <c r="DA27" s="639"/>
      <c r="DB27" s="639"/>
      <c r="DC27" s="640"/>
      <c r="DD27" s="624">
        <v>93091</v>
      </c>
      <c r="DE27" s="637"/>
      <c r="DF27" s="637"/>
      <c r="DG27" s="637"/>
      <c r="DH27" s="637"/>
      <c r="DI27" s="637"/>
      <c r="DJ27" s="637"/>
      <c r="DK27" s="638"/>
      <c r="DL27" s="624">
        <v>93091</v>
      </c>
      <c r="DM27" s="637"/>
      <c r="DN27" s="637"/>
      <c r="DO27" s="637"/>
      <c r="DP27" s="637"/>
      <c r="DQ27" s="637"/>
      <c r="DR27" s="637"/>
      <c r="DS27" s="637"/>
      <c r="DT27" s="637"/>
      <c r="DU27" s="637"/>
      <c r="DV27" s="638"/>
      <c r="DW27" s="641">
        <v>4.0999999999999996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16791</v>
      </c>
      <c r="S28" s="619"/>
      <c r="T28" s="619"/>
      <c r="U28" s="619"/>
      <c r="V28" s="619"/>
      <c r="W28" s="619"/>
      <c r="X28" s="619"/>
      <c r="Y28" s="620"/>
      <c r="Z28" s="671">
        <v>0.4</v>
      </c>
      <c r="AA28" s="671"/>
      <c r="AB28" s="671"/>
      <c r="AC28" s="671"/>
      <c r="AD28" s="672">
        <v>12</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549773</v>
      </c>
      <c r="CS28" s="619"/>
      <c r="CT28" s="619"/>
      <c r="CU28" s="619"/>
      <c r="CV28" s="619"/>
      <c r="CW28" s="619"/>
      <c r="CX28" s="619"/>
      <c r="CY28" s="620"/>
      <c r="CZ28" s="621">
        <v>14.9</v>
      </c>
      <c r="DA28" s="639"/>
      <c r="DB28" s="639"/>
      <c r="DC28" s="640"/>
      <c r="DD28" s="624">
        <v>494861</v>
      </c>
      <c r="DE28" s="619"/>
      <c r="DF28" s="619"/>
      <c r="DG28" s="619"/>
      <c r="DH28" s="619"/>
      <c r="DI28" s="619"/>
      <c r="DJ28" s="619"/>
      <c r="DK28" s="620"/>
      <c r="DL28" s="624">
        <v>425297</v>
      </c>
      <c r="DM28" s="619"/>
      <c r="DN28" s="619"/>
      <c r="DO28" s="619"/>
      <c r="DP28" s="619"/>
      <c r="DQ28" s="619"/>
      <c r="DR28" s="619"/>
      <c r="DS28" s="619"/>
      <c r="DT28" s="619"/>
      <c r="DU28" s="619"/>
      <c r="DV28" s="620"/>
      <c r="DW28" s="641">
        <v>18.7</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102740</v>
      </c>
      <c r="S29" s="619"/>
      <c r="T29" s="619"/>
      <c r="U29" s="619"/>
      <c r="V29" s="619"/>
      <c r="W29" s="619"/>
      <c r="X29" s="619"/>
      <c r="Y29" s="620"/>
      <c r="Z29" s="671">
        <v>2.7</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549773</v>
      </c>
      <c r="CS29" s="637"/>
      <c r="CT29" s="637"/>
      <c r="CU29" s="637"/>
      <c r="CV29" s="637"/>
      <c r="CW29" s="637"/>
      <c r="CX29" s="637"/>
      <c r="CY29" s="638"/>
      <c r="CZ29" s="621">
        <v>14.9</v>
      </c>
      <c r="DA29" s="639"/>
      <c r="DB29" s="639"/>
      <c r="DC29" s="640"/>
      <c r="DD29" s="624">
        <v>494861</v>
      </c>
      <c r="DE29" s="637"/>
      <c r="DF29" s="637"/>
      <c r="DG29" s="637"/>
      <c r="DH29" s="637"/>
      <c r="DI29" s="637"/>
      <c r="DJ29" s="637"/>
      <c r="DK29" s="638"/>
      <c r="DL29" s="624">
        <v>425297</v>
      </c>
      <c r="DM29" s="637"/>
      <c r="DN29" s="637"/>
      <c r="DO29" s="637"/>
      <c r="DP29" s="637"/>
      <c r="DQ29" s="637"/>
      <c r="DR29" s="637"/>
      <c r="DS29" s="637"/>
      <c r="DT29" s="637"/>
      <c r="DU29" s="637"/>
      <c r="DV29" s="638"/>
      <c r="DW29" s="641">
        <v>18.7</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200</v>
      </c>
      <c r="S30" s="619"/>
      <c r="T30" s="619"/>
      <c r="U30" s="619"/>
      <c r="V30" s="619"/>
      <c r="W30" s="619"/>
      <c r="X30" s="619"/>
      <c r="Y30" s="620"/>
      <c r="Z30" s="671">
        <v>0</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98.3</v>
      </c>
      <c r="BH30" s="685"/>
      <c r="BI30" s="685"/>
      <c r="BJ30" s="685"/>
      <c r="BK30" s="685"/>
      <c r="BL30" s="685"/>
      <c r="BM30" s="686">
        <v>96.5</v>
      </c>
      <c r="BN30" s="685"/>
      <c r="BO30" s="685"/>
      <c r="BP30" s="685"/>
      <c r="BQ30" s="687"/>
      <c r="BR30" s="684">
        <v>98.7</v>
      </c>
      <c r="BS30" s="685"/>
      <c r="BT30" s="685"/>
      <c r="BU30" s="685"/>
      <c r="BV30" s="685"/>
      <c r="BW30" s="685"/>
      <c r="BX30" s="686">
        <v>97</v>
      </c>
      <c r="BY30" s="685"/>
      <c r="BZ30" s="685"/>
      <c r="CA30" s="685"/>
      <c r="CB30" s="687"/>
      <c r="CD30" s="690"/>
      <c r="CE30" s="691"/>
      <c r="CF30" s="655" t="s">
        <v>291</v>
      </c>
      <c r="CG30" s="652"/>
      <c r="CH30" s="652"/>
      <c r="CI30" s="652"/>
      <c r="CJ30" s="652"/>
      <c r="CK30" s="652"/>
      <c r="CL30" s="652"/>
      <c r="CM30" s="652"/>
      <c r="CN30" s="652"/>
      <c r="CO30" s="652"/>
      <c r="CP30" s="652"/>
      <c r="CQ30" s="653"/>
      <c r="CR30" s="618">
        <v>500670</v>
      </c>
      <c r="CS30" s="619"/>
      <c r="CT30" s="619"/>
      <c r="CU30" s="619"/>
      <c r="CV30" s="619"/>
      <c r="CW30" s="619"/>
      <c r="CX30" s="619"/>
      <c r="CY30" s="620"/>
      <c r="CZ30" s="621">
        <v>13.6</v>
      </c>
      <c r="DA30" s="639"/>
      <c r="DB30" s="639"/>
      <c r="DC30" s="640"/>
      <c r="DD30" s="624">
        <v>445758</v>
      </c>
      <c r="DE30" s="619"/>
      <c r="DF30" s="619"/>
      <c r="DG30" s="619"/>
      <c r="DH30" s="619"/>
      <c r="DI30" s="619"/>
      <c r="DJ30" s="619"/>
      <c r="DK30" s="620"/>
      <c r="DL30" s="624">
        <v>376194</v>
      </c>
      <c r="DM30" s="619"/>
      <c r="DN30" s="619"/>
      <c r="DO30" s="619"/>
      <c r="DP30" s="619"/>
      <c r="DQ30" s="619"/>
      <c r="DR30" s="619"/>
      <c r="DS30" s="619"/>
      <c r="DT30" s="619"/>
      <c r="DU30" s="619"/>
      <c r="DV30" s="620"/>
      <c r="DW30" s="641">
        <v>16.600000000000001</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31910</v>
      </c>
      <c r="S31" s="619"/>
      <c r="T31" s="619"/>
      <c r="U31" s="619"/>
      <c r="V31" s="619"/>
      <c r="W31" s="619"/>
      <c r="X31" s="619"/>
      <c r="Y31" s="620"/>
      <c r="Z31" s="671">
        <v>0.8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98.1</v>
      </c>
      <c r="BH31" s="637"/>
      <c r="BI31" s="637"/>
      <c r="BJ31" s="637"/>
      <c r="BK31" s="637"/>
      <c r="BL31" s="637"/>
      <c r="BM31" s="673">
        <v>96.4</v>
      </c>
      <c r="BN31" s="683"/>
      <c r="BO31" s="683"/>
      <c r="BP31" s="683"/>
      <c r="BQ31" s="647"/>
      <c r="BR31" s="682">
        <v>98</v>
      </c>
      <c r="BS31" s="637"/>
      <c r="BT31" s="637"/>
      <c r="BU31" s="637"/>
      <c r="BV31" s="637"/>
      <c r="BW31" s="637"/>
      <c r="BX31" s="673">
        <v>96.5</v>
      </c>
      <c r="BY31" s="683"/>
      <c r="BZ31" s="683"/>
      <c r="CA31" s="683"/>
      <c r="CB31" s="647"/>
      <c r="CD31" s="690"/>
      <c r="CE31" s="691"/>
      <c r="CF31" s="655" t="s">
        <v>295</v>
      </c>
      <c r="CG31" s="652"/>
      <c r="CH31" s="652"/>
      <c r="CI31" s="652"/>
      <c r="CJ31" s="652"/>
      <c r="CK31" s="652"/>
      <c r="CL31" s="652"/>
      <c r="CM31" s="652"/>
      <c r="CN31" s="652"/>
      <c r="CO31" s="652"/>
      <c r="CP31" s="652"/>
      <c r="CQ31" s="653"/>
      <c r="CR31" s="618">
        <v>49103</v>
      </c>
      <c r="CS31" s="637"/>
      <c r="CT31" s="637"/>
      <c r="CU31" s="637"/>
      <c r="CV31" s="637"/>
      <c r="CW31" s="637"/>
      <c r="CX31" s="637"/>
      <c r="CY31" s="638"/>
      <c r="CZ31" s="621">
        <v>1.3</v>
      </c>
      <c r="DA31" s="639"/>
      <c r="DB31" s="639"/>
      <c r="DC31" s="640"/>
      <c r="DD31" s="624">
        <v>49103</v>
      </c>
      <c r="DE31" s="637"/>
      <c r="DF31" s="637"/>
      <c r="DG31" s="637"/>
      <c r="DH31" s="637"/>
      <c r="DI31" s="637"/>
      <c r="DJ31" s="637"/>
      <c r="DK31" s="638"/>
      <c r="DL31" s="624">
        <v>49103</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67968</v>
      </c>
      <c r="S32" s="619"/>
      <c r="T32" s="619"/>
      <c r="U32" s="619"/>
      <c r="V32" s="619"/>
      <c r="W32" s="619"/>
      <c r="X32" s="619"/>
      <c r="Y32" s="620"/>
      <c r="Z32" s="671">
        <v>1.8</v>
      </c>
      <c r="AA32" s="671"/>
      <c r="AB32" s="671"/>
      <c r="AC32" s="671"/>
      <c r="AD32" s="672">
        <v>4192</v>
      </c>
      <c r="AE32" s="672"/>
      <c r="AF32" s="672"/>
      <c r="AG32" s="672"/>
      <c r="AH32" s="672"/>
      <c r="AI32" s="672"/>
      <c r="AJ32" s="672"/>
      <c r="AK32" s="672"/>
      <c r="AL32" s="641">
        <v>0.2</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98.1</v>
      </c>
      <c r="BH32" s="603"/>
      <c r="BI32" s="603"/>
      <c r="BJ32" s="603"/>
      <c r="BK32" s="603"/>
      <c r="BL32" s="603"/>
      <c r="BM32" s="666">
        <v>95.8</v>
      </c>
      <c r="BN32" s="603"/>
      <c r="BO32" s="603"/>
      <c r="BP32" s="603"/>
      <c r="BQ32" s="660"/>
      <c r="BR32" s="681">
        <v>99</v>
      </c>
      <c r="BS32" s="603"/>
      <c r="BT32" s="603"/>
      <c r="BU32" s="603"/>
      <c r="BV32" s="603"/>
      <c r="BW32" s="603"/>
      <c r="BX32" s="666">
        <v>96.7</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375428</v>
      </c>
      <c r="S33" s="619"/>
      <c r="T33" s="619"/>
      <c r="U33" s="619"/>
      <c r="V33" s="619"/>
      <c r="W33" s="619"/>
      <c r="X33" s="619"/>
      <c r="Y33" s="620"/>
      <c r="Z33" s="671">
        <v>10</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1710045</v>
      </c>
      <c r="CS33" s="637"/>
      <c r="CT33" s="637"/>
      <c r="CU33" s="637"/>
      <c r="CV33" s="637"/>
      <c r="CW33" s="637"/>
      <c r="CX33" s="637"/>
      <c r="CY33" s="638"/>
      <c r="CZ33" s="621">
        <v>46.3</v>
      </c>
      <c r="DA33" s="639"/>
      <c r="DB33" s="639"/>
      <c r="DC33" s="640"/>
      <c r="DD33" s="624">
        <v>1387604</v>
      </c>
      <c r="DE33" s="637"/>
      <c r="DF33" s="637"/>
      <c r="DG33" s="637"/>
      <c r="DH33" s="637"/>
      <c r="DI33" s="637"/>
      <c r="DJ33" s="637"/>
      <c r="DK33" s="638"/>
      <c r="DL33" s="624">
        <v>877545</v>
      </c>
      <c r="DM33" s="637"/>
      <c r="DN33" s="637"/>
      <c r="DO33" s="637"/>
      <c r="DP33" s="637"/>
      <c r="DQ33" s="637"/>
      <c r="DR33" s="637"/>
      <c r="DS33" s="637"/>
      <c r="DT33" s="637"/>
      <c r="DU33" s="637"/>
      <c r="DV33" s="638"/>
      <c r="DW33" s="641">
        <v>38.700000000000003</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514760</v>
      </c>
      <c r="CS34" s="619"/>
      <c r="CT34" s="619"/>
      <c r="CU34" s="619"/>
      <c r="CV34" s="619"/>
      <c r="CW34" s="619"/>
      <c r="CX34" s="619"/>
      <c r="CY34" s="620"/>
      <c r="CZ34" s="621">
        <v>14</v>
      </c>
      <c r="DA34" s="639"/>
      <c r="DB34" s="639"/>
      <c r="DC34" s="640"/>
      <c r="DD34" s="624">
        <v>408884</v>
      </c>
      <c r="DE34" s="619"/>
      <c r="DF34" s="619"/>
      <c r="DG34" s="619"/>
      <c r="DH34" s="619"/>
      <c r="DI34" s="619"/>
      <c r="DJ34" s="619"/>
      <c r="DK34" s="620"/>
      <c r="DL34" s="624">
        <v>276399</v>
      </c>
      <c r="DM34" s="619"/>
      <c r="DN34" s="619"/>
      <c r="DO34" s="619"/>
      <c r="DP34" s="619"/>
      <c r="DQ34" s="619"/>
      <c r="DR34" s="619"/>
      <c r="DS34" s="619"/>
      <c r="DT34" s="619"/>
      <c r="DU34" s="619"/>
      <c r="DV34" s="620"/>
      <c r="DW34" s="641">
        <v>12.2</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106528</v>
      </c>
      <c r="S35" s="619"/>
      <c r="T35" s="619"/>
      <c r="U35" s="619"/>
      <c r="V35" s="619"/>
      <c r="W35" s="619"/>
      <c r="X35" s="619"/>
      <c r="Y35" s="620"/>
      <c r="Z35" s="671">
        <v>2.8</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355219</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479</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120787</v>
      </c>
      <c r="CS35" s="637"/>
      <c r="CT35" s="637"/>
      <c r="CU35" s="637"/>
      <c r="CV35" s="637"/>
      <c r="CW35" s="637"/>
      <c r="CX35" s="637"/>
      <c r="CY35" s="638"/>
      <c r="CZ35" s="621">
        <v>3.3</v>
      </c>
      <c r="DA35" s="639"/>
      <c r="DB35" s="639"/>
      <c r="DC35" s="640"/>
      <c r="DD35" s="624">
        <v>113438</v>
      </c>
      <c r="DE35" s="637"/>
      <c r="DF35" s="637"/>
      <c r="DG35" s="637"/>
      <c r="DH35" s="637"/>
      <c r="DI35" s="637"/>
      <c r="DJ35" s="637"/>
      <c r="DK35" s="638"/>
      <c r="DL35" s="624">
        <v>88926</v>
      </c>
      <c r="DM35" s="637"/>
      <c r="DN35" s="637"/>
      <c r="DO35" s="637"/>
      <c r="DP35" s="637"/>
      <c r="DQ35" s="637"/>
      <c r="DR35" s="637"/>
      <c r="DS35" s="637"/>
      <c r="DT35" s="637"/>
      <c r="DU35" s="637"/>
      <c r="DV35" s="638"/>
      <c r="DW35" s="641">
        <v>3.9</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3757514</v>
      </c>
      <c r="S36" s="659"/>
      <c r="T36" s="659"/>
      <c r="U36" s="659"/>
      <c r="V36" s="659"/>
      <c r="W36" s="659"/>
      <c r="X36" s="659"/>
      <c r="Y36" s="662"/>
      <c r="Z36" s="663">
        <v>100</v>
      </c>
      <c r="AA36" s="663"/>
      <c r="AB36" s="663"/>
      <c r="AC36" s="663"/>
      <c r="AD36" s="664">
        <v>2162193</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144886</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-7429</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556048</v>
      </c>
      <c r="CS36" s="619"/>
      <c r="CT36" s="619"/>
      <c r="CU36" s="619"/>
      <c r="CV36" s="619"/>
      <c r="CW36" s="619"/>
      <c r="CX36" s="619"/>
      <c r="CY36" s="620"/>
      <c r="CZ36" s="621">
        <v>15.1</v>
      </c>
      <c r="DA36" s="639"/>
      <c r="DB36" s="639"/>
      <c r="DC36" s="640"/>
      <c r="DD36" s="624">
        <v>390809</v>
      </c>
      <c r="DE36" s="619"/>
      <c r="DF36" s="619"/>
      <c r="DG36" s="619"/>
      <c r="DH36" s="619"/>
      <c r="DI36" s="619"/>
      <c r="DJ36" s="619"/>
      <c r="DK36" s="620"/>
      <c r="DL36" s="624">
        <v>280543</v>
      </c>
      <c r="DM36" s="619"/>
      <c r="DN36" s="619"/>
      <c r="DO36" s="619"/>
      <c r="DP36" s="619"/>
      <c r="DQ36" s="619"/>
      <c r="DR36" s="619"/>
      <c r="DS36" s="619"/>
      <c r="DT36" s="619"/>
      <c r="DU36" s="619"/>
      <c r="DV36" s="620"/>
      <c r="DW36" s="641">
        <v>12.4</v>
      </c>
      <c r="DX36" s="642"/>
      <c r="DY36" s="642"/>
      <c r="DZ36" s="642"/>
      <c r="EA36" s="642"/>
      <c r="EB36" s="642"/>
      <c r="EC36" s="643"/>
    </row>
    <row r="37" spans="2:133" ht="11.25" customHeight="1">
      <c r="AQ37" s="644" t="s">
        <v>313</v>
      </c>
      <c r="AR37" s="645"/>
      <c r="AS37" s="645"/>
      <c r="AT37" s="645"/>
      <c r="AU37" s="645"/>
      <c r="AV37" s="645"/>
      <c r="AW37" s="645"/>
      <c r="AX37" s="645"/>
      <c r="AY37" s="646"/>
      <c r="AZ37" s="618" t="s">
        <v>214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725</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233400</v>
      </c>
      <c r="CS37" s="637"/>
      <c r="CT37" s="637"/>
      <c r="CU37" s="637"/>
      <c r="CV37" s="637"/>
      <c r="CW37" s="637"/>
      <c r="CX37" s="637"/>
      <c r="CY37" s="638"/>
      <c r="CZ37" s="621">
        <v>6.3</v>
      </c>
      <c r="DA37" s="639"/>
      <c r="DB37" s="639"/>
      <c r="DC37" s="640"/>
      <c r="DD37" s="624">
        <v>229743</v>
      </c>
      <c r="DE37" s="637"/>
      <c r="DF37" s="637"/>
      <c r="DG37" s="637"/>
      <c r="DH37" s="637"/>
      <c r="DI37" s="637"/>
      <c r="DJ37" s="637"/>
      <c r="DK37" s="638"/>
      <c r="DL37" s="624">
        <v>225352</v>
      </c>
      <c r="DM37" s="637"/>
      <c r="DN37" s="637"/>
      <c r="DO37" s="637"/>
      <c r="DP37" s="637"/>
      <c r="DQ37" s="637"/>
      <c r="DR37" s="637"/>
      <c r="DS37" s="637"/>
      <c r="DT37" s="637"/>
      <c r="DU37" s="637"/>
      <c r="DV37" s="638"/>
      <c r="DW37" s="641">
        <v>9.9</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1214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355219</v>
      </c>
      <c r="CS38" s="619"/>
      <c r="CT38" s="619"/>
      <c r="CU38" s="619"/>
      <c r="CV38" s="619"/>
      <c r="CW38" s="619"/>
      <c r="CX38" s="619"/>
      <c r="CY38" s="620"/>
      <c r="CZ38" s="621">
        <v>9.6</v>
      </c>
      <c r="DA38" s="639"/>
      <c r="DB38" s="639"/>
      <c r="DC38" s="640"/>
      <c r="DD38" s="624">
        <v>312366</v>
      </c>
      <c r="DE38" s="619"/>
      <c r="DF38" s="619"/>
      <c r="DG38" s="619"/>
      <c r="DH38" s="619"/>
      <c r="DI38" s="619"/>
      <c r="DJ38" s="619"/>
      <c r="DK38" s="620"/>
      <c r="DL38" s="624">
        <v>231677</v>
      </c>
      <c r="DM38" s="619"/>
      <c r="DN38" s="619"/>
      <c r="DO38" s="619"/>
      <c r="DP38" s="619"/>
      <c r="DQ38" s="619"/>
      <c r="DR38" s="619"/>
      <c r="DS38" s="619"/>
      <c r="DT38" s="619"/>
      <c r="DU38" s="619"/>
      <c r="DV38" s="620"/>
      <c r="DW38" s="641">
        <v>10.199999999999999</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140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162799</v>
      </c>
      <c r="CS39" s="637"/>
      <c r="CT39" s="637"/>
      <c r="CU39" s="637"/>
      <c r="CV39" s="637"/>
      <c r="CW39" s="637"/>
      <c r="CX39" s="637"/>
      <c r="CY39" s="638"/>
      <c r="CZ39" s="621">
        <v>4.4000000000000004</v>
      </c>
      <c r="DA39" s="639"/>
      <c r="DB39" s="639"/>
      <c r="DC39" s="640"/>
      <c r="DD39" s="624">
        <v>162107</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62251</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t="s">
        <v>109</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432</v>
      </c>
      <c r="CS40" s="619"/>
      <c r="CT40" s="619"/>
      <c r="CU40" s="619"/>
      <c r="CV40" s="619"/>
      <c r="CW40" s="619"/>
      <c r="CX40" s="619"/>
      <c r="CY40" s="620"/>
      <c r="CZ40" s="621">
        <v>0</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148082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t="s">
        <v>214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571062</v>
      </c>
      <c r="CS42" s="619"/>
      <c r="CT42" s="619"/>
      <c r="CU42" s="619"/>
      <c r="CV42" s="619"/>
      <c r="CW42" s="619"/>
      <c r="CX42" s="619"/>
      <c r="CY42" s="620"/>
      <c r="CZ42" s="621">
        <v>15.5</v>
      </c>
      <c r="DA42" s="622"/>
      <c r="DB42" s="622"/>
      <c r="DC42" s="623"/>
      <c r="DD42" s="624">
        <v>93721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12300</v>
      </c>
      <c r="CS43" s="637"/>
      <c r="CT43" s="637"/>
      <c r="CU43" s="637"/>
      <c r="CV43" s="637"/>
      <c r="CW43" s="637"/>
      <c r="CX43" s="637"/>
      <c r="CY43" s="638"/>
      <c r="CZ43" s="621">
        <v>0.3</v>
      </c>
      <c r="DA43" s="639"/>
      <c r="DB43" s="639"/>
      <c r="DC43" s="640"/>
      <c r="DD43" s="624">
        <v>12300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571062</v>
      </c>
      <c r="CS44" s="619"/>
      <c r="CT44" s="619"/>
      <c r="CU44" s="619"/>
      <c r="CV44" s="619"/>
      <c r="CW44" s="619"/>
      <c r="CX44" s="619"/>
      <c r="CY44" s="620"/>
      <c r="CZ44" s="621">
        <v>15.5</v>
      </c>
      <c r="DA44" s="622"/>
      <c r="DB44" s="622"/>
      <c r="DC44" s="623"/>
      <c r="DD44" s="624">
        <v>93721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399249</v>
      </c>
      <c r="CS45" s="637"/>
      <c r="CT45" s="637"/>
      <c r="CU45" s="637"/>
      <c r="CV45" s="637"/>
      <c r="CW45" s="637"/>
      <c r="CX45" s="637"/>
      <c r="CY45" s="638"/>
      <c r="CZ45" s="621">
        <v>10.8</v>
      </c>
      <c r="DA45" s="639"/>
      <c r="DB45" s="639"/>
      <c r="DC45" s="640"/>
      <c r="DD45" s="624">
        <v>14953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171813</v>
      </c>
      <c r="CS46" s="619"/>
      <c r="CT46" s="619"/>
      <c r="CU46" s="619"/>
      <c r="CV46" s="619"/>
      <c r="CW46" s="619"/>
      <c r="CX46" s="619"/>
      <c r="CY46" s="620"/>
      <c r="CZ46" s="621">
        <v>4.7</v>
      </c>
      <c r="DA46" s="622"/>
      <c r="DB46" s="622"/>
      <c r="DC46" s="623"/>
      <c r="DD46" s="624">
        <v>78768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3689945</v>
      </c>
      <c r="CS49" s="603"/>
      <c r="CT49" s="603"/>
      <c r="CU49" s="603"/>
      <c r="CV49" s="603"/>
      <c r="CW49" s="603"/>
      <c r="CX49" s="603"/>
      <c r="CY49" s="604"/>
      <c r="CZ49" s="605">
        <v>100</v>
      </c>
      <c r="DA49" s="606"/>
      <c r="DB49" s="606"/>
      <c r="DC49" s="607"/>
      <c r="DD49" s="608">
        <v>2565788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3758</v>
      </c>
      <c r="R7" s="1131"/>
      <c r="S7" s="1131"/>
      <c r="T7" s="1131"/>
      <c r="U7" s="1131"/>
      <c r="V7" s="1131">
        <v>3690</v>
      </c>
      <c r="W7" s="1131"/>
      <c r="X7" s="1131"/>
      <c r="Y7" s="1131"/>
      <c r="Z7" s="1131"/>
      <c r="AA7" s="1131">
        <f>Q7-V7</f>
        <v>68</v>
      </c>
      <c r="AB7" s="1131"/>
      <c r="AC7" s="1131"/>
      <c r="AD7" s="1131"/>
      <c r="AE7" s="1132"/>
      <c r="AF7" s="1133">
        <v>29</v>
      </c>
      <c r="AG7" s="1134"/>
      <c r="AH7" s="1134"/>
      <c r="AI7" s="1134"/>
      <c r="AJ7" s="1135"/>
      <c r="AK7" s="1117" t="s">
        <v>538</v>
      </c>
      <c r="AL7" s="1118"/>
      <c r="AM7" s="1118"/>
      <c r="AN7" s="1118"/>
      <c r="AO7" s="1118"/>
      <c r="AP7" s="1118">
        <v>3713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f>Q7</f>
        <v>3758</v>
      </c>
      <c r="R23" s="1095"/>
      <c r="S23" s="1095"/>
      <c r="T23" s="1095"/>
      <c r="U23" s="1095"/>
      <c r="V23" s="1095">
        <f>V7</f>
        <v>3690</v>
      </c>
      <c r="W23" s="1095"/>
      <c r="X23" s="1095"/>
      <c r="Y23" s="1095"/>
      <c r="Z23" s="1095"/>
      <c r="AA23" s="1095">
        <f>AA7</f>
        <v>68</v>
      </c>
      <c r="AB23" s="1095"/>
      <c r="AC23" s="1095"/>
      <c r="AD23" s="1095"/>
      <c r="AE23" s="1096"/>
      <c r="AF23" s="1097">
        <v>29</v>
      </c>
      <c r="AG23" s="1095"/>
      <c r="AH23" s="1095"/>
      <c r="AI23" s="1095"/>
      <c r="AJ23" s="1098"/>
      <c r="AK23" s="1099"/>
      <c r="AL23" s="1100"/>
      <c r="AM23" s="1100"/>
      <c r="AN23" s="1100"/>
      <c r="AO23" s="1100"/>
      <c r="AP23" s="1095">
        <f>AP7</f>
        <v>3713</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281</v>
      </c>
      <c r="R28" s="1080"/>
      <c r="S28" s="1080"/>
      <c r="T28" s="1080"/>
      <c r="U28" s="1080"/>
      <c r="V28" s="1080">
        <v>281</v>
      </c>
      <c r="W28" s="1080"/>
      <c r="X28" s="1080"/>
      <c r="Y28" s="1080"/>
      <c r="Z28" s="1080"/>
      <c r="AA28" s="1080">
        <v>0</v>
      </c>
      <c r="AB28" s="1080"/>
      <c r="AC28" s="1080"/>
      <c r="AD28" s="1080"/>
      <c r="AE28" s="1081"/>
      <c r="AF28" s="1082">
        <v>0</v>
      </c>
      <c r="AG28" s="1080"/>
      <c r="AH28" s="1080"/>
      <c r="AI28" s="1080"/>
      <c r="AJ28" s="1083"/>
      <c r="AK28" s="1084">
        <v>62</v>
      </c>
      <c r="AL28" s="1072"/>
      <c r="AM28" s="1072"/>
      <c r="AN28" s="1072"/>
      <c r="AO28" s="1072"/>
      <c r="AP28" s="1072" t="s">
        <v>538</v>
      </c>
      <c r="AQ28" s="1072"/>
      <c r="AR28" s="1072"/>
      <c r="AS28" s="1072"/>
      <c r="AT28" s="1072"/>
      <c r="AU28" s="1072" t="s">
        <v>538</v>
      </c>
      <c r="AV28" s="1072"/>
      <c r="AW28" s="1072"/>
      <c r="AX28" s="1072"/>
      <c r="AY28" s="1072"/>
      <c r="AZ28" s="1073" t="s">
        <v>538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62</v>
      </c>
      <c r="R29" s="1070"/>
      <c r="S29" s="1070"/>
      <c r="T29" s="1070"/>
      <c r="U29" s="1070"/>
      <c r="V29" s="1070">
        <v>62</v>
      </c>
      <c r="W29" s="1070"/>
      <c r="X29" s="1070"/>
      <c r="Y29" s="1070"/>
      <c r="Z29" s="1070"/>
      <c r="AA29" s="1070">
        <v>0</v>
      </c>
      <c r="AB29" s="1070"/>
      <c r="AC29" s="1070"/>
      <c r="AD29" s="1070"/>
      <c r="AE29" s="1071"/>
      <c r="AF29" s="1045">
        <v>0</v>
      </c>
      <c r="AG29" s="1046"/>
      <c r="AH29" s="1046"/>
      <c r="AI29" s="1046"/>
      <c r="AJ29" s="1047"/>
      <c r="AK29" s="1006">
        <v>32</v>
      </c>
      <c r="AL29" s="997"/>
      <c r="AM29" s="997"/>
      <c r="AN29" s="997"/>
      <c r="AO29" s="997"/>
      <c r="AP29" s="997" t="s">
        <v>538</v>
      </c>
      <c r="AQ29" s="997"/>
      <c r="AR29" s="997"/>
      <c r="AS29" s="997"/>
      <c r="AT29" s="997"/>
      <c r="AU29" s="997" t="s">
        <v>538</v>
      </c>
      <c r="AV29" s="997"/>
      <c r="AW29" s="997"/>
      <c r="AX29" s="997"/>
      <c r="AY29" s="997"/>
      <c r="AZ29" s="1068" t="s">
        <v>538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365</v>
      </c>
      <c r="R30" s="1070"/>
      <c r="S30" s="1070"/>
      <c r="T30" s="1070"/>
      <c r="U30" s="1070"/>
      <c r="V30" s="1070">
        <v>364</v>
      </c>
      <c r="W30" s="1070"/>
      <c r="X30" s="1070"/>
      <c r="Y30" s="1070"/>
      <c r="Z30" s="1070"/>
      <c r="AA30" s="1070">
        <v>1</v>
      </c>
      <c r="AB30" s="1070"/>
      <c r="AC30" s="1070"/>
      <c r="AD30" s="1070"/>
      <c r="AE30" s="1071"/>
      <c r="AF30" s="1045">
        <v>1</v>
      </c>
      <c r="AG30" s="1046"/>
      <c r="AH30" s="1046"/>
      <c r="AI30" s="1046"/>
      <c r="AJ30" s="1047"/>
      <c r="AK30" s="1006">
        <v>145</v>
      </c>
      <c r="AL30" s="997"/>
      <c r="AM30" s="997"/>
      <c r="AN30" s="997"/>
      <c r="AO30" s="997"/>
      <c r="AP30" s="997">
        <v>1961</v>
      </c>
      <c r="AQ30" s="997"/>
      <c r="AR30" s="997"/>
      <c r="AS30" s="997"/>
      <c r="AT30" s="997"/>
      <c r="AU30" s="997">
        <v>1086</v>
      </c>
      <c r="AV30" s="997"/>
      <c r="AW30" s="997"/>
      <c r="AX30" s="997"/>
      <c r="AY30" s="997"/>
      <c r="AZ30" s="1068" t="s">
        <v>538</v>
      </c>
      <c r="BA30" s="1068"/>
      <c r="BB30" s="1068"/>
      <c r="BC30" s="1068"/>
      <c r="BD30" s="1068"/>
      <c r="BE30" s="1058" t="s">
        <v>380</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c r="C31" s="1064"/>
      <c r="D31" s="1064"/>
      <c r="E31" s="1064"/>
      <c r="F31" s="1064"/>
      <c r="G31" s="1064"/>
      <c r="H31" s="1064"/>
      <c r="I31" s="1064"/>
      <c r="J31" s="1064"/>
      <c r="K31" s="1064"/>
      <c r="L31" s="1064"/>
      <c r="M31" s="1064"/>
      <c r="N31" s="1064"/>
      <c r="O31" s="1064"/>
      <c r="P31" s="1065"/>
      <c r="Q31" s="1069"/>
      <c r="R31" s="1070"/>
      <c r="S31" s="1070"/>
      <c r="T31" s="1070"/>
      <c r="U31" s="1070"/>
      <c r="V31" s="1070"/>
      <c r="W31" s="1070"/>
      <c r="X31" s="1070"/>
      <c r="Y31" s="1070"/>
      <c r="Z31" s="1070"/>
      <c r="AA31" s="1070"/>
      <c r="AB31" s="1070"/>
      <c r="AC31" s="1070"/>
      <c r="AD31" s="1070"/>
      <c r="AE31" s="1071"/>
      <c r="AF31" s="1045"/>
      <c r="AG31" s="1046"/>
      <c r="AH31" s="1046"/>
      <c r="AI31" s="1046"/>
      <c r="AJ31" s="1047"/>
      <c r="AK31" s="1006"/>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385</v>
      </c>
      <c r="R66" s="1028"/>
      <c r="S66" s="1028"/>
      <c r="T66" s="1028"/>
      <c r="U66" s="1029"/>
      <c r="V66" s="1027" t="s">
        <v>386</v>
      </c>
      <c r="W66" s="1028"/>
      <c r="X66" s="1028"/>
      <c r="Y66" s="1028"/>
      <c r="Z66" s="1029"/>
      <c r="AA66" s="1027" t="s">
        <v>387</v>
      </c>
      <c r="AB66" s="1028"/>
      <c r="AC66" s="1028"/>
      <c r="AD66" s="1028"/>
      <c r="AE66" s="1029"/>
      <c r="AF66" s="1033" t="s">
        <v>388</v>
      </c>
      <c r="AG66" s="1034"/>
      <c r="AH66" s="1034"/>
      <c r="AI66" s="1034"/>
      <c r="AJ66" s="1035"/>
      <c r="AK66" s="1027" t="s">
        <v>389</v>
      </c>
      <c r="AL66" s="1022"/>
      <c r="AM66" s="1022"/>
      <c r="AN66" s="1022"/>
      <c r="AO66" s="1023"/>
      <c r="AP66" s="1027" t="s">
        <v>390</v>
      </c>
      <c r="AQ66" s="1028"/>
      <c r="AR66" s="1028"/>
      <c r="AS66" s="1028"/>
      <c r="AT66" s="1029"/>
      <c r="AU66" s="1027" t="s">
        <v>391</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533</v>
      </c>
      <c r="C68" s="1012"/>
      <c r="D68" s="1012"/>
      <c r="E68" s="1012"/>
      <c r="F68" s="1012"/>
      <c r="G68" s="1012"/>
      <c r="H68" s="1012"/>
      <c r="I68" s="1012"/>
      <c r="J68" s="1012"/>
      <c r="K68" s="1012"/>
      <c r="L68" s="1012"/>
      <c r="M68" s="1012"/>
      <c r="N68" s="1012"/>
      <c r="O68" s="1012"/>
      <c r="P68" s="1013"/>
      <c r="Q68" s="1014">
        <v>164</v>
      </c>
      <c r="R68" s="1008"/>
      <c r="S68" s="1008"/>
      <c r="T68" s="1008"/>
      <c r="U68" s="1008"/>
      <c r="V68" s="1008">
        <v>145</v>
      </c>
      <c r="W68" s="1008"/>
      <c r="X68" s="1008"/>
      <c r="Y68" s="1008"/>
      <c r="Z68" s="1008"/>
      <c r="AA68" s="1008">
        <f>Q68-V68</f>
        <v>19</v>
      </c>
      <c r="AB68" s="1008"/>
      <c r="AC68" s="1008"/>
      <c r="AD68" s="1008"/>
      <c r="AE68" s="1008"/>
      <c r="AF68" s="1008">
        <v>19</v>
      </c>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534</v>
      </c>
      <c r="C69" s="1001"/>
      <c r="D69" s="1001"/>
      <c r="E69" s="1001"/>
      <c r="F69" s="1001"/>
      <c r="G69" s="1001"/>
      <c r="H69" s="1001"/>
      <c r="I69" s="1001"/>
      <c r="J69" s="1001"/>
      <c r="K69" s="1001"/>
      <c r="L69" s="1001"/>
      <c r="M69" s="1001"/>
      <c r="N69" s="1001"/>
      <c r="O69" s="1001"/>
      <c r="P69" s="1002"/>
      <c r="Q69" s="1003">
        <v>96</v>
      </c>
      <c r="R69" s="997"/>
      <c r="S69" s="997"/>
      <c r="T69" s="997"/>
      <c r="U69" s="997"/>
      <c r="V69" s="997">
        <v>92</v>
      </c>
      <c r="W69" s="997"/>
      <c r="X69" s="997"/>
      <c r="Y69" s="997"/>
      <c r="Z69" s="997"/>
      <c r="AA69" s="997">
        <f>Q69-V69</f>
        <v>4</v>
      </c>
      <c r="AB69" s="997"/>
      <c r="AC69" s="997"/>
      <c r="AD69" s="997"/>
      <c r="AE69" s="997"/>
      <c r="AF69" s="997">
        <v>4</v>
      </c>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535</v>
      </c>
      <c r="C70" s="1001"/>
      <c r="D70" s="1001"/>
      <c r="E70" s="1001"/>
      <c r="F70" s="1001"/>
      <c r="G70" s="1001"/>
      <c r="H70" s="1001"/>
      <c r="I70" s="1001"/>
      <c r="J70" s="1001"/>
      <c r="K70" s="1001"/>
      <c r="L70" s="1001"/>
      <c r="M70" s="1001"/>
      <c r="N70" s="1001"/>
      <c r="O70" s="1001"/>
      <c r="P70" s="1002"/>
      <c r="Q70" s="1003">
        <v>1765</v>
      </c>
      <c r="R70" s="997"/>
      <c r="S70" s="997"/>
      <c r="T70" s="997"/>
      <c r="U70" s="997"/>
      <c r="V70" s="997">
        <v>1695</v>
      </c>
      <c r="W70" s="997"/>
      <c r="X70" s="997"/>
      <c r="Y70" s="997"/>
      <c r="Z70" s="997"/>
      <c r="AA70" s="997">
        <f t="shared" ref="AA70:AA72" si="0">Q70-V70</f>
        <v>70</v>
      </c>
      <c r="AB70" s="997"/>
      <c r="AC70" s="997"/>
      <c r="AD70" s="997"/>
      <c r="AE70" s="997"/>
      <c r="AF70" s="997">
        <v>70</v>
      </c>
      <c r="AG70" s="997"/>
      <c r="AH70" s="997"/>
      <c r="AI70" s="997"/>
      <c r="AJ70" s="997"/>
      <c r="AK70" s="997"/>
      <c r="AL70" s="997"/>
      <c r="AM70" s="997"/>
      <c r="AN70" s="997"/>
      <c r="AO70" s="997"/>
      <c r="AP70" s="997">
        <v>2382</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536</v>
      </c>
      <c r="C71" s="1001"/>
      <c r="D71" s="1001"/>
      <c r="E71" s="1001"/>
      <c r="F71" s="1001"/>
      <c r="G71" s="1001"/>
      <c r="H71" s="1001"/>
      <c r="I71" s="1001"/>
      <c r="J71" s="1001"/>
      <c r="K71" s="1001"/>
      <c r="L71" s="1001"/>
      <c r="M71" s="1001"/>
      <c r="N71" s="1001"/>
      <c r="O71" s="1001"/>
      <c r="P71" s="1002"/>
      <c r="Q71" s="1003">
        <v>1358</v>
      </c>
      <c r="R71" s="997"/>
      <c r="S71" s="997"/>
      <c r="T71" s="997"/>
      <c r="U71" s="997"/>
      <c r="V71" s="997">
        <v>1328</v>
      </c>
      <c r="W71" s="997"/>
      <c r="X71" s="997"/>
      <c r="Y71" s="997"/>
      <c r="Z71" s="997"/>
      <c r="AA71" s="997">
        <f t="shared" si="0"/>
        <v>30</v>
      </c>
      <c r="AB71" s="997"/>
      <c r="AC71" s="997"/>
      <c r="AD71" s="997"/>
      <c r="AE71" s="997"/>
      <c r="AF71" s="997">
        <v>30</v>
      </c>
      <c r="AG71" s="997"/>
      <c r="AH71" s="997"/>
      <c r="AI71" s="997"/>
      <c r="AJ71" s="997"/>
      <c r="AK71" s="997"/>
      <c r="AL71" s="997"/>
      <c r="AM71" s="997"/>
      <c r="AN71" s="997"/>
      <c r="AO71" s="997"/>
      <c r="AP71" s="997">
        <v>889</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537</v>
      </c>
      <c r="C72" s="1001"/>
      <c r="D72" s="1001"/>
      <c r="E72" s="1001"/>
      <c r="F72" s="1001"/>
      <c r="G72" s="1001"/>
      <c r="H72" s="1001"/>
      <c r="I72" s="1001"/>
      <c r="J72" s="1001"/>
      <c r="K72" s="1001"/>
      <c r="L72" s="1001"/>
      <c r="M72" s="1001"/>
      <c r="N72" s="1001"/>
      <c r="O72" s="1001"/>
      <c r="P72" s="1002"/>
      <c r="Q72" s="1003">
        <v>12</v>
      </c>
      <c r="R72" s="997"/>
      <c r="S72" s="997"/>
      <c r="T72" s="997"/>
      <c r="U72" s="997"/>
      <c r="V72" s="997">
        <v>12</v>
      </c>
      <c r="W72" s="997"/>
      <c r="X72" s="997"/>
      <c r="Y72" s="997"/>
      <c r="Z72" s="997"/>
      <c r="AA72" s="997">
        <f t="shared" si="0"/>
        <v>0</v>
      </c>
      <c r="AB72" s="997"/>
      <c r="AC72" s="997"/>
      <c r="AD72" s="997"/>
      <c r="AE72" s="997"/>
      <c r="AF72" s="997">
        <v>0</v>
      </c>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285</v>
      </c>
      <c r="AG109" s="918"/>
      <c r="AH109" s="918"/>
      <c r="AI109" s="918"/>
      <c r="AJ109" s="919"/>
      <c r="AK109" s="920" t="s">
        <v>284</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285</v>
      </c>
      <c r="BW109" s="918"/>
      <c r="BX109" s="918"/>
      <c r="BY109" s="918"/>
      <c r="BZ109" s="919"/>
      <c r="CA109" s="920" t="s">
        <v>284</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285</v>
      </c>
      <c r="DM109" s="918"/>
      <c r="DN109" s="918"/>
      <c r="DO109" s="918"/>
      <c r="DP109" s="919"/>
      <c r="DQ109" s="920" t="s">
        <v>284</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492118</v>
      </c>
      <c r="AB110" s="903"/>
      <c r="AC110" s="903"/>
      <c r="AD110" s="903"/>
      <c r="AE110" s="904"/>
      <c r="AF110" s="905">
        <v>469347</v>
      </c>
      <c r="AG110" s="903"/>
      <c r="AH110" s="903"/>
      <c r="AI110" s="903"/>
      <c r="AJ110" s="904"/>
      <c r="AK110" s="905">
        <v>480209</v>
      </c>
      <c r="AL110" s="903"/>
      <c r="AM110" s="903"/>
      <c r="AN110" s="903"/>
      <c r="AO110" s="904"/>
      <c r="AP110" s="906">
        <v>25.3</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3740204</v>
      </c>
      <c r="BR110" s="830"/>
      <c r="BS110" s="830"/>
      <c r="BT110" s="830"/>
      <c r="BU110" s="830"/>
      <c r="BV110" s="830">
        <v>3838430</v>
      </c>
      <c r="BW110" s="830"/>
      <c r="BX110" s="830"/>
      <c r="BY110" s="830"/>
      <c r="BZ110" s="830"/>
      <c r="CA110" s="830">
        <v>3713188</v>
      </c>
      <c r="CB110" s="830"/>
      <c r="CC110" s="830"/>
      <c r="CD110" s="830"/>
      <c r="CE110" s="830"/>
      <c r="CF110" s="891">
        <v>196</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69242</v>
      </c>
      <c r="BR111" s="801"/>
      <c r="BS111" s="801"/>
      <c r="BT111" s="801"/>
      <c r="BU111" s="801"/>
      <c r="BV111" s="801">
        <v>35288</v>
      </c>
      <c r="BW111" s="801"/>
      <c r="BX111" s="801"/>
      <c r="BY111" s="801"/>
      <c r="BZ111" s="801"/>
      <c r="CA111" s="801">
        <v>2700</v>
      </c>
      <c r="CB111" s="801"/>
      <c r="CC111" s="801"/>
      <c r="CD111" s="801"/>
      <c r="CE111" s="801"/>
      <c r="CF111" s="878">
        <v>0.1</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413</v>
      </c>
      <c r="AB112" s="814"/>
      <c r="AC112" s="814"/>
      <c r="AD112" s="814"/>
      <c r="AE112" s="815"/>
      <c r="AF112" s="816" t="s">
        <v>413</v>
      </c>
      <c r="AG112" s="814"/>
      <c r="AH112" s="814"/>
      <c r="AI112" s="814"/>
      <c r="AJ112" s="815"/>
      <c r="AK112" s="816" t="s">
        <v>413</v>
      </c>
      <c r="AL112" s="814"/>
      <c r="AM112" s="814"/>
      <c r="AN112" s="814"/>
      <c r="AO112" s="815"/>
      <c r="AP112" s="784" t="s">
        <v>413</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1256790</v>
      </c>
      <c r="BR112" s="801"/>
      <c r="BS112" s="801"/>
      <c r="BT112" s="801"/>
      <c r="BU112" s="801"/>
      <c r="BV112" s="801">
        <v>1147891</v>
      </c>
      <c r="BW112" s="801"/>
      <c r="BX112" s="801"/>
      <c r="BY112" s="801"/>
      <c r="BZ112" s="801"/>
      <c r="CA112" s="801">
        <v>1086142</v>
      </c>
      <c r="CB112" s="801"/>
      <c r="CC112" s="801"/>
      <c r="CD112" s="801"/>
      <c r="CE112" s="801"/>
      <c r="CF112" s="878">
        <v>57.3</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54642</v>
      </c>
      <c r="DH112" s="801"/>
      <c r="DI112" s="801"/>
      <c r="DJ112" s="801"/>
      <c r="DK112" s="801"/>
      <c r="DL112" s="801">
        <v>27988</v>
      </c>
      <c r="DM112" s="801"/>
      <c r="DN112" s="801"/>
      <c r="DO112" s="801"/>
      <c r="DP112" s="801"/>
      <c r="DQ112" s="801" t="s">
        <v>413</v>
      </c>
      <c r="DR112" s="801"/>
      <c r="DS112" s="801"/>
      <c r="DT112" s="801"/>
      <c r="DU112" s="801"/>
      <c r="DV112" s="853" t="s">
        <v>413</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66955</v>
      </c>
      <c r="AB113" s="939"/>
      <c r="AC113" s="939"/>
      <c r="AD113" s="939"/>
      <c r="AE113" s="940"/>
      <c r="AF113" s="941">
        <v>82733</v>
      </c>
      <c r="AG113" s="939"/>
      <c r="AH113" s="939"/>
      <c r="AI113" s="939"/>
      <c r="AJ113" s="940"/>
      <c r="AK113" s="941">
        <v>72885</v>
      </c>
      <c r="AL113" s="939"/>
      <c r="AM113" s="939"/>
      <c r="AN113" s="939"/>
      <c r="AO113" s="940"/>
      <c r="AP113" s="942">
        <v>3.8</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205756</v>
      </c>
      <c r="BR113" s="801"/>
      <c r="BS113" s="801"/>
      <c r="BT113" s="801"/>
      <c r="BU113" s="801"/>
      <c r="BV113" s="801">
        <v>221752</v>
      </c>
      <c r="BW113" s="801"/>
      <c r="BX113" s="801"/>
      <c r="BY113" s="801"/>
      <c r="BZ113" s="801"/>
      <c r="CA113" s="801">
        <v>217756</v>
      </c>
      <c r="CB113" s="801"/>
      <c r="CC113" s="801"/>
      <c r="CD113" s="801"/>
      <c r="CE113" s="801"/>
      <c r="CF113" s="878">
        <v>11.5</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413</v>
      </c>
      <c r="DH113" s="814"/>
      <c r="DI113" s="814"/>
      <c r="DJ113" s="814"/>
      <c r="DK113" s="815"/>
      <c r="DL113" s="816" t="s">
        <v>413</v>
      </c>
      <c r="DM113" s="814"/>
      <c r="DN113" s="814"/>
      <c r="DO113" s="814"/>
      <c r="DP113" s="815"/>
      <c r="DQ113" s="816" t="s">
        <v>413</v>
      </c>
      <c r="DR113" s="814"/>
      <c r="DS113" s="814"/>
      <c r="DT113" s="814"/>
      <c r="DU113" s="815"/>
      <c r="DV113" s="784" t="s">
        <v>413</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17197</v>
      </c>
      <c r="AB114" s="814"/>
      <c r="AC114" s="814"/>
      <c r="AD114" s="814"/>
      <c r="AE114" s="815"/>
      <c r="AF114" s="816">
        <v>16716</v>
      </c>
      <c r="AG114" s="814"/>
      <c r="AH114" s="814"/>
      <c r="AI114" s="814"/>
      <c r="AJ114" s="815"/>
      <c r="AK114" s="816">
        <v>22126</v>
      </c>
      <c r="AL114" s="814"/>
      <c r="AM114" s="814"/>
      <c r="AN114" s="814"/>
      <c r="AO114" s="815"/>
      <c r="AP114" s="784">
        <v>1.2</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800344</v>
      </c>
      <c r="BR114" s="801"/>
      <c r="BS114" s="801"/>
      <c r="BT114" s="801"/>
      <c r="BU114" s="801"/>
      <c r="BV114" s="801">
        <v>758763</v>
      </c>
      <c r="BW114" s="801"/>
      <c r="BX114" s="801"/>
      <c r="BY114" s="801"/>
      <c r="BZ114" s="801"/>
      <c r="CA114" s="801">
        <v>731847</v>
      </c>
      <c r="CB114" s="801"/>
      <c r="CC114" s="801"/>
      <c r="CD114" s="801"/>
      <c r="CE114" s="801"/>
      <c r="CF114" s="878">
        <v>38.6</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413</v>
      </c>
      <c r="DH114" s="814"/>
      <c r="DI114" s="814"/>
      <c r="DJ114" s="814"/>
      <c r="DK114" s="815"/>
      <c r="DL114" s="816" t="s">
        <v>413</v>
      </c>
      <c r="DM114" s="814"/>
      <c r="DN114" s="814"/>
      <c r="DO114" s="814"/>
      <c r="DP114" s="815"/>
      <c r="DQ114" s="816" t="s">
        <v>413</v>
      </c>
      <c r="DR114" s="814"/>
      <c r="DS114" s="814"/>
      <c r="DT114" s="814"/>
      <c r="DU114" s="815"/>
      <c r="DV114" s="784" t="s">
        <v>413</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38297</v>
      </c>
      <c r="AB115" s="939"/>
      <c r="AC115" s="939"/>
      <c r="AD115" s="939"/>
      <c r="AE115" s="940"/>
      <c r="AF115" s="941">
        <v>38032</v>
      </c>
      <c r="AG115" s="939"/>
      <c r="AH115" s="939"/>
      <c r="AI115" s="939"/>
      <c r="AJ115" s="940"/>
      <c r="AK115" s="941">
        <v>37656</v>
      </c>
      <c r="AL115" s="939"/>
      <c r="AM115" s="939"/>
      <c r="AN115" s="939"/>
      <c r="AO115" s="940"/>
      <c r="AP115" s="942">
        <v>2</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413</v>
      </c>
      <c r="BR115" s="801"/>
      <c r="BS115" s="801"/>
      <c r="BT115" s="801"/>
      <c r="BU115" s="801"/>
      <c r="BV115" s="801" t="s">
        <v>413</v>
      </c>
      <c r="BW115" s="801"/>
      <c r="BX115" s="801"/>
      <c r="BY115" s="801"/>
      <c r="BZ115" s="801"/>
      <c r="CA115" s="801" t="s">
        <v>413</v>
      </c>
      <c r="CB115" s="801"/>
      <c r="CC115" s="801"/>
      <c r="CD115" s="801"/>
      <c r="CE115" s="801"/>
      <c r="CF115" s="878" t="s">
        <v>413</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413</v>
      </c>
      <c r="DH115" s="814"/>
      <c r="DI115" s="814"/>
      <c r="DJ115" s="814"/>
      <c r="DK115" s="815"/>
      <c r="DL115" s="816" t="s">
        <v>413</v>
      </c>
      <c r="DM115" s="814"/>
      <c r="DN115" s="814"/>
      <c r="DO115" s="814"/>
      <c r="DP115" s="815"/>
      <c r="DQ115" s="816" t="s">
        <v>413</v>
      </c>
      <c r="DR115" s="814"/>
      <c r="DS115" s="814"/>
      <c r="DT115" s="814"/>
      <c r="DU115" s="815"/>
      <c r="DV115" s="784" t="s">
        <v>413</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413</v>
      </c>
      <c r="AB116" s="814"/>
      <c r="AC116" s="814"/>
      <c r="AD116" s="814"/>
      <c r="AE116" s="815"/>
      <c r="AF116" s="816" t="s">
        <v>413</v>
      </c>
      <c r="AG116" s="814"/>
      <c r="AH116" s="814"/>
      <c r="AI116" s="814"/>
      <c r="AJ116" s="815"/>
      <c r="AK116" s="816" t="s">
        <v>413</v>
      </c>
      <c r="AL116" s="814"/>
      <c r="AM116" s="814"/>
      <c r="AN116" s="814"/>
      <c r="AO116" s="815"/>
      <c r="AP116" s="784" t="s">
        <v>413</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413</v>
      </c>
      <c r="BR116" s="801"/>
      <c r="BS116" s="801"/>
      <c r="BT116" s="801"/>
      <c r="BU116" s="801"/>
      <c r="BV116" s="801" t="s">
        <v>413</v>
      </c>
      <c r="BW116" s="801"/>
      <c r="BX116" s="801"/>
      <c r="BY116" s="801"/>
      <c r="BZ116" s="801"/>
      <c r="CA116" s="801" t="s">
        <v>413</v>
      </c>
      <c r="CB116" s="801"/>
      <c r="CC116" s="801"/>
      <c r="CD116" s="801"/>
      <c r="CE116" s="801"/>
      <c r="CF116" s="878" t="s">
        <v>413</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14600</v>
      </c>
      <c r="DH116" s="814"/>
      <c r="DI116" s="814"/>
      <c r="DJ116" s="814"/>
      <c r="DK116" s="815"/>
      <c r="DL116" s="816">
        <v>7300</v>
      </c>
      <c r="DM116" s="814"/>
      <c r="DN116" s="814"/>
      <c r="DO116" s="814"/>
      <c r="DP116" s="815"/>
      <c r="DQ116" s="816" t="s">
        <v>413</v>
      </c>
      <c r="DR116" s="814"/>
      <c r="DS116" s="814"/>
      <c r="DT116" s="814"/>
      <c r="DU116" s="815"/>
      <c r="DV116" s="784" t="s">
        <v>413</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614567</v>
      </c>
      <c r="AB117" s="925"/>
      <c r="AC117" s="925"/>
      <c r="AD117" s="925"/>
      <c r="AE117" s="926"/>
      <c r="AF117" s="928">
        <v>606828</v>
      </c>
      <c r="AG117" s="925"/>
      <c r="AH117" s="925"/>
      <c r="AI117" s="925"/>
      <c r="AJ117" s="926"/>
      <c r="AK117" s="928">
        <v>612876</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285</v>
      </c>
      <c r="AG118" s="918"/>
      <c r="AH118" s="918"/>
      <c r="AI118" s="918"/>
      <c r="AJ118" s="919"/>
      <c r="AK118" s="920" t="s">
        <v>284</v>
      </c>
      <c r="AL118" s="918"/>
      <c r="AM118" s="918"/>
      <c r="AN118" s="918"/>
      <c r="AO118" s="919"/>
      <c r="AP118" s="921" t="s">
        <v>402</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431</v>
      </c>
      <c r="BP118" s="868"/>
      <c r="BQ118" s="887">
        <v>6072336</v>
      </c>
      <c r="BR118" s="888"/>
      <c r="BS118" s="888"/>
      <c r="BT118" s="888"/>
      <c r="BU118" s="888"/>
      <c r="BV118" s="888">
        <v>6002124</v>
      </c>
      <c r="BW118" s="888"/>
      <c r="BX118" s="888"/>
      <c r="BY118" s="888"/>
      <c r="BZ118" s="888"/>
      <c r="CA118" s="888">
        <v>5751633</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1511786</v>
      </c>
      <c r="BR119" s="830"/>
      <c r="BS119" s="830"/>
      <c r="BT119" s="830"/>
      <c r="BU119" s="830"/>
      <c r="BV119" s="830">
        <v>1539988</v>
      </c>
      <c r="BW119" s="830"/>
      <c r="BX119" s="830"/>
      <c r="BY119" s="830"/>
      <c r="BZ119" s="830"/>
      <c r="CA119" s="830">
        <v>1702597</v>
      </c>
      <c r="CB119" s="830"/>
      <c r="CC119" s="830"/>
      <c r="CD119" s="830"/>
      <c r="CE119" s="830"/>
      <c r="CF119" s="891">
        <v>89.9</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v>2700</v>
      </c>
      <c r="DR119" s="747"/>
      <c r="DS119" s="747"/>
      <c r="DT119" s="747"/>
      <c r="DU119" s="748"/>
      <c r="DV119" s="837">
        <v>0.1</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888977</v>
      </c>
      <c r="BR120" s="801"/>
      <c r="BS120" s="801"/>
      <c r="BT120" s="801"/>
      <c r="BU120" s="801"/>
      <c r="BV120" s="801">
        <v>946063</v>
      </c>
      <c r="BW120" s="801"/>
      <c r="BX120" s="801"/>
      <c r="BY120" s="801"/>
      <c r="BZ120" s="801"/>
      <c r="CA120" s="801">
        <v>889291</v>
      </c>
      <c r="CB120" s="801"/>
      <c r="CC120" s="801"/>
      <c r="CD120" s="801"/>
      <c r="CE120" s="801"/>
      <c r="CF120" s="878">
        <v>46.9</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1256790</v>
      </c>
      <c r="DH120" s="830"/>
      <c r="DI120" s="830"/>
      <c r="DJ120" s="830"/>
      <c r="DK120" s="830"/>
      <c r="DL120" s="830">
        <v>1147891</v>
      </c>
      <c r="DM120" s="830"/>
      <c r="DN120" s="830"/>
      <c r="DO120" s="830"/>
      <c r="DP120" s="830"/>
      <c r="DQ120" s="830">
        <v>1086142</v>
      </c>
      <c r="DR120" s="830"/>
      <c r="DS120" s="830"/>
      <c r="DT120" s="830"/>
      <c r="DU120" s="830"/>
      <c r="DV120" s="831">
        <v>57.3</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29387</v>
      </c>
      <c r="AB121" s="814"/>
      <c r="AC121" s="814"/>
      <c r="AD121" s="814"/>
      <c r="AE121" s="815"/>
      <c r="AF121" s="816">
        <v>29387</v>
      </c>
      <c r="AG121" s="814"/>
      <c r="AH121" s="814"/>
      <c r="AI121" s="814"/>
      <c r="AJ121" s="815"/>
      <c r="AK121" s="816">
        <v>29387</v>
      </c>
      <c r="AL121" s="814"/>
      <c r="AM121" s="814"/>
      <c r="AN121" s="814"/>
      <c r="AO121" s="815"/>
      <c r="AP121" s="784">
        <v>1.6</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2942497</v>
      </c>
      <c r="BR121" s="888"/>
      <c r="BS121" s="888"/>
      <c r="BT121" s="888"/>
      <c r="BU121" s="888"/>
      <c r="BV121" s="888">
        <v>3015097</v>
      </c>
      <c r="BW121" s="888"/>
      <c r="BX121" s="888"/>
      <c r="BY121" s="888"/>
      <c r="BZ121" s="888"/>
      <c r="CA121" s="888">
        <v>3034309</v>
      </c>
      <c r="CB121" s="888"/>
      <c r="CC121" s="888"/>
      <c r="CD121" s="888"/>
      <c r="CE121" s="888"/>
      <c r="CF121" s="889">
        <v>160.19999999999999</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442</v>
      </c>
      <c r="BP122" s="868"/>
      <c r="BQ122" s="869">
        <v>5343260</v>
      </c>
      <c r="BR122" s="870"/>
      <c r="BS122" s="870"/>
      <c r="BT122" s="870"/>
      <c r="BU122" s="870"/>
      <c r="BV122" s="870">
        <v>5501148</v>
      </c>
      <c r="BW122" s="870"/>
      <c r="BX122" s="870"/>
      <c r="BY122" s="870"/>
      <c r="BZ122" s="870"/>
      <c r="CA122" s="870">
        <v>5626197</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7300</v>
      </c>
      <c r="AB123" s="814"/>
      <c r="AC123" s="814"/>
      <c r="AD123" s="814"/>
      <c r="AE123" s="815"/>
      <c r="AF123" s="816">
        <v>7300</v>
      </c>
      <c r="AG123" s="814"/>
      <c r="AH123" s="814"/>
      <c r="AI123" s="814"/>
      <c r="AJ123" s="815"/>
      <c r="AK123" s="816">
        <v>7300</v>
      </c>
      <c r="AL123" s="814"/>
      <c r="AM123" s="814"/>
      <c r="AN123" s="814"/>
      <c r="AO123" s="815"/>
      <c r="AP123" s="784">
        <v>0.4</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38.4</v>
      </c>
      <c r="BR123" s="862"/>
      <c r="BS123" s="862"/>
      <c r="BT123" s="862"/>
      <c r="BU123" s="862"/>
      <c r="BV123" s="862">
        <v>27.4</v>
      </c>
      <c r="BW123" s="862"/>
      <c r="BX123" s="862"/>
      <c r="BY123" s="862"/>
      <c r="BZ123" s="862"/>
      <c r="CA123" s="862">
        <v>6.6</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445</v>
      </c>
      <c r="DH124" s="747"/>
      <c r="DI124" s="747"/>
      <c r="DJ124" s="747"/>
      <c r="DK124" s="748"/>
      <c r="DL124" s="749" t="s">
        <v>445</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1610</v>
      </c>
      <c r="AB126" s="814"/>
      <c r="AC126" s="814"/>
      <c r="AD126" s="814"/>
      <c r="AE126" s="815"/>
      <c r="AF126" s="816">
        <v>1345</v>
      </c>
      <c r="AG126" s="814"/>
      <c r="AH126" s="814"/>
      <c r="AI126" s="814"/>
      <c r="AJ126" s="815"/>
      <c r="AK126" s="816">
        <v>969</v>
      </c>
      <c r="AL126" s="814"/>
      <c r="AM126" s="814"/>
      <c r="AN126" s="814"/>
      <c r="AO126" s="815"/>
      <c r="AP126" s="784">
        <v>0.1</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49941</v>
      </c>
      <c r="AB128" s="754"/>
      <c r="AC128" s="754"/>
      <c r="AD128" s="754"/>
      <c r="AE128" s="755"/>
      <c r="AF128" s="756">
        <v>53323</v>
      </c>
      <c r="AG128" s="754"/>
      <c r="AH128" s="754"/>
      <c r="AI128" s="754"/>
      <c r="AJ128" s="755"/>
      <c r="AK128" s="756">
        <v>54912</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2247106</v>
      </c>
      <c r="AB129" s="814"/>
      <c r="AC129" s="814"/>
      <c r="AD129" s="814"/>
      <c r="AE129" s="815"/>
      <c r="AF129" s="816">
        <v>2185980</v>
      </c>
      <c r="AG129" s="814"/>
      <c r="AH129" s="814"/>
      <c r="AI129" s="814"/>
      <c r="AJ129" s="815"/>
      <c r="AK129" s="816">
        <v>2251265</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350158</v>
      </c>
      <c r="AB130" s="814"/>
      <c r="AC130" s="814"/>
      <c r="AD130" s="814"/>
      <c r="AE130" s="815"/>
      <c r="AF130" s="816">
        <v>362662</v>
      </c>
      <c r="AG130" s="814"/>
      <c r="AH130" s="814"/>
      <c r="AI130" s="814"/>
      <c r="AJ130" s="815"/>
      <c r="AK130" s="816">
        <v>356851</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6.6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1896948</v>
      </c>
      <c r="AB131" s="747"/>
      <c r="AC131" s="747"/>
      <c r="AD131" s="747"/>
      <c r="AE131" s="748"/>
      <c r="AF131" s="749">
        <v>1823318</v>
      </c>
      <c r="AG131" s="747"/>
      <c r="AH131" s="747"/>
      <c r="AI131" s="747"/>
      <c r="AJ131" s="748"/>
      <c r="AK131" s="749">
        <v>1894414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11.3059504</v>
      </c>
      <c r="AB132" s="770"/>
      <c r="AC132" s="770"/>
      <c r="AD132" s="770"/>
      <c r="AE132" s="771"/>
      <c r="AF132" s="772">
        <v>10.466797339999999</v>
      </c>
      <c r="AG132" s="770"/>
      <c r="AH132" s="770"/>
      <c r="AI132" s="770"/>
      <c r="AJ132" s="771"/>
      <c r="AK132" s="772">
        <v>10.616106090000001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13.8</v>
      </c>
      <c r="AB133" s="779"/>
      <c r="AC133" s="779"/>
      <c r="AD133" s="779"/>
      <c r="AE133" s="780"/>
      <c r="AF133" s="778">
        <v>11.5</v>
      </c>
      <c r="AG133" s="779"/>
      <c r="AH133" s="779"/>
      <c r="AI133" s="779"/>
      <c r="AJ133" s="780"/>
      <c r="AK133" s="778">
        <v>10.7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535927</v>
      </c>
      <c r="L9" s="264">
        <v>155341</v>
      </c>
      <c r="M9" s="265">
        <v>187155</v>
      </c>
      <c r="N9" s="266">
        <v>-17</v>
      </c>
    </row>
    <row r="10" spans="1:16">
      <c r="A10" s="248"/>
      <c r="B10" s="244"/>
      <c r="C10" s="244"/>
      <c r="D10" s="244"/>
      <c r="E10" s="244"/>
      <c r="F10" s="244"/>
      <c r="G10" s="1163" t="s">
        <v>479</v>
      </c>
      <c r="H10" s="1164"/>
      <c r="I10" s="1164"/>
      <c r="J10" s="1165"/>
      <c r="K10" s="267">
        <v>47272</v>
      </c>
      <c r="L10" s="268">
        <v>13702</v>
      </c>
      <c r="M10" s="269">
        <v>20525</v>
      </c>
      <c r="N10" s="270">
        <v>-33.200000000000003</v>
      </c>
    </row>
    <row r="11" spans="1:16" ht="13.5" customHeight="1">
      <c r="A11" s="248"/>
      <c r="B11" s="244"/>
      <c r="C11" s="244"/>
      <c r="D11" s="244"/>
      <c r="E11" s="244"/>
      <c r="F11" s="244"/>
      <c r="G11" s="1163" t="s">
        <v>480</v>
      </c>
      <c r="H11" s="1164"/>
      <c r="I11" s="1164"/>
      <c r="J11" s="1165"/>
      <c r="K11" s="267">
        <v>133690</v>
      </c>
      <c r="L11" s="268">
        <v>38751</v>
      </c>
      <c r="M11" s="269">
        <v>27959</v>
      </c>
      <c r="N11" s="270">
        <v>38.6</v>
      </c>
    </row>
    <row r="12" spans="1:16" ht="13.5" customHeight="1">
      <c r="A12" s="248"/>
      <c r="B12" s="244"/>
      <c r="C12" s="244"/>
      <c r="D12" s="244"/>
      <c r="E12" s="244"/>
      <c r="F12" s="244"/>
      <c r="G12" s="1163" t="s">
        <v>481</v>
      </c>
      <c r="H12" s="1164"/>
      <c r="I12" s="1164"/>
      <c r="J12" s="1165"/>
      <c r="K12" s="267" t="s">
        <v>482</v>
      </c>
      <c r="L12" s="268" t="s">
        <v>482</v>
      </c>
      <c r="M12" s="269">
        <v>2910</v>
      </c>
      <c r="N12" s="270" t="s">
        <v>482</v>
      </c>
    </row>
    <row r="13" spans="1:16" ht="13.5" customHeight="1">
      <c r="A13" s="248"/>
      <c r="B13" s="244"/>
      <c r="C13" s="244"/>
      <c r="D13" s="244"/>
      <c r="E13" s="244"/>
      <c r="F13" s="244"/>
      <c r="G13" s="1163" t="s">
        <v>483</v>
      </c>
      <c r="H13" s="1164"/>
      <c r="I13" s="1164"/>
      <c r="J13" s="1165"/>
      <c r="K13" s="267" t="s">
        <v>482</v>
      </c>
      <c r="L13" s="268" t="s">
        <v>482</v>
      </c>
      <c r="M13" s="269" t="s">
        <v>482</v>
      </c>
      <c r="N13" s="270" t="s">
        <v>482</v>
      </c>
    </row>
    <row r="14" spans="1:16" ht="13.5" customHeight="1">
      <c r="A14" s="248"/>
      <c r="B14" s="244"/>
      <c r="C14" s="244"/>
      <c r="D14" s="244"/>
      <c r="E14" s="244"/>
      <c r="F14" s="244"/>
      <c r="G14" s="1163" t="s">
        <v>484</v>
      </c>
      <c r="H14" s="1164"/>
      <c r="I14" s="1164"/>
      <c r="J14" s="1165"/>
      <c r="K14" s="267">
        <v>21806</v>
      </c>
      <c r="L14" s="268">
        <v>6321</v>
      </c>
      <c r="M14" s="269">
        <v>9160</v>
      </c>
      <c r="N14" s="270">
        <v>-31</v>
      </c>
    </row>
    <row r="15" spans="1:16" ht="13.5" customHeight="1">
      <c r="A15" s="248"/>
      <c r="B15" s="244"/>
      <c r="C15" s="244"/>
      <c r="D15" s="244"/>
      <c r="E15" s="244"/>
      <c r="F15" s="244"/>
      <c r="G15" s="1163" t="s">
        <v>485</v>
      </c>
      <c r="H15" s="1164"/>
      <c r="I15" s="1164"/>
      <c r="J15" s="1165"/>
      <c r="K15" s="267">
        <v>12300</v>
      </c>
      <c r="L15" s="268">
        <v>3565</v>
      </c>
      <c r="M15" s="269">
        <v>4580</v>
      </c>
      <c r="N15" s="270">
        <v>-22.2</v>
      </c>
    </row>
    <row r="16" spans="1:16">
      <c r="A16" s="248"/>
      <c r="B16" s="244"/>
      <c r="C16" s="244"/>
      <c r="D16" s="244"/>
      <c r="E16" s="244"/>
      <c r="F16" s="244"/>
      <c r="G16" s="1166" t="s">
        <v>486</v>
      </c>
      <c r="H16" s="1167"/>
      <c r="I16" s="1167"/>
      <c r="J16" s="1168"/>
      <c r="K16" s="268">
        <v>-51855</v>
      </c>
      <c r="L16" s="268">
        <v>-15030</v>
      </c>
      <c r="M16" s="269">
        <v>-19254</v>
      </c>
      <c r="N16" s="270">
        <v>-21.9</v>
      </c>
    </row>
    <row r="17" spans="1:16">
      <c r="A17" s="248"/>
      <c r="B17" s="244"/>
      <c r="C17" s="244"/>
      <c r="D17" s="244"/>
      <c r="E17" s="244"/>
      <c r="F17" s="244"/>
      <c r="G17" s="1166" t="s">
        <v>168</v>
      </c>
      <c r="H17" s="1167"/>
      <c r="I17" s="1167"/>
      <c r="J17" s="1168"/>
      <c r="K17" s="268">
        <v>699140</v>
      </c>
      <c r="L17" s="268">
        <v>202649</v>
      </c>
      <c r="M17" s="269">
        <v>233033</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18.260000000000002</v>
      </c>
      <c r="L21" s="281">
        <v>21.21</v>
      </c>
      <c r="M21" s="282">
        <v>-2.95</v>
      </c>
      <c r="N21" s="249"/>
      <c r="O21" s="283"/>
      <c r="P21" s="279"/>
    </row>
    <row r="22" spans="1:16" s="284" customFormat="1">
      <c r="A22" s="279"/>
      <c r="B22" s="249"/>
      <c r="C22" s="249"/>
      <c r="D22" s="249"/>
      <c r="E22" s="249"/>
      <c r="F22" s="249"/>
      <c r="G22" s="1160" t="s">
        <v>492</v>
      </c>
      <c r="H22" s="1161"/>
      <c r="I22" s="1161"/>
      <c r="J22" s="1162"/>
      <c r="K22" s="285">
        <v>97.6</v>
      </c>
      <c r="L22" s="286">
        <v>95.4</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480209</v>
      </c>
      <c r="L32" s="294">
        <v>139191</v>
      </c>
      <c r="M32" s="295">
        <v>137219</v>
      </c>
      <c r="N32" s="296">
        <v>1.4</v>
      </c>
    </row>
    <row r="33" spans="1:16" ht="13.5" customHeight="1">
      <c r="A33" s="248"/>
      <c r="B33" s="244"/>
      <c r="C33" s="244"/>
      <c r="D33" s="244"/>
      <c r="E33" s="244"/>
      <c r="F33" s="244"/>
      <c r="G33" s="1151" t="s">
        <v>497</v>
      </c>
      <c r="H33" s="1152"/>
      <c r="I33" s="1152"/>
      <c r="J33" s="1153"/>
      <c r="K33" s="294" t="s">
        <v>482</v>
      </c>
      <c r="L33" s="294" t="s">
        <v>482</v>
      </c>
      <c r="M33" s="295" t="s">
        <v>482</v>
      </c>
      <c r="N33" s="296" t="s">
        <v>482</v>
      </c>
    </row>
    <row r="34" spans="1:16" ht="27" customHeight="1">
      <c r="A34" s="248"/>
      <c r="B34" s="244"/>
      <c r="C34" s="244"/>
      <c r="D34" s="244"/>
      <c r="E34" s="244"/>
      <c r="F34" s="244"/>
      <c r="G34" s="1151" t="s">
        <v>498</v>
      </c>
      <c r="H34" s="1152"/>
      <c r="I34" s="1152"/>
      <c r="J34" s="1153"/>
      <c r="K34" s="294" t="s">
        <v>482</v>
      </c>
      <c r="L34" s="294" t="s">
        <v>482</v>
      </c>
      <c r="M34" s="295">
        <v>4</v>
      </c>
      <c r="N34" s="296" t="s">
        <v>482</v>
      </c>
    </row>
    <row r="35" spans="1:16" ht="27" customHeight="1">
      <c r="A35" s="248"/>
      <c r="B35" s="244"/>
      <c r="C35" s="244"/>
      <c r="D35" s="244"/>
      <c r="E35" s="244"/>
      <c r="F35" s="244"/>
      <c r="G35" s="1151" t="s">
        <v>499</v>
      </c>
      <c r="H35" s="1152"/>
      <c r="I35" s="1152"/>
      <c r="J35" s="1153"/>
      <c r="K35" s="294">
        <v>72885</v>
      </c>
      <c r="L35" s="294">
        <v>21126</v>
      </c>
      <c r="M35" s="295">
        <v>30414</v>
      </c>
      <c r="N35" s="296">
        <v>-30.5</v>
      </c>
    </row>
    <row r="36" spans="1:16" ht="27" customHeight="1">
      <c r="A36" s="248"/>
      <c r="B36" s="244"/>
      <c r="C36" s="244"/>
      <c r="D36" s="244"/>
      <c r="E36" s="244"/>
      <c r="F36" s="244"/>
      <c r="G36" s="1151" t="s">
        <v>500</v>
      </c>
      <c r="H36" s="1152"/>
      <c r="I36" s="1152"/>
      <c r="J36" s="1153"/>
      <c r="K36" s="294">
        <v>22126</v>
      </c>
      <c r="L36" s="294">
        <v>6413</v>
      </c>
      <c r="M36" s="295">
        <v>5195</v>
      </c>
      <c r="N36" s="296">
        <v>23.4</v>
      </c>
    </row>
    <row r="37" spans="1:16" ht="13.5" customHeight="1">
      <c r="A37" s="248"/>
      <c r="B37" s="244"/>
      <c r="C37" s="244"/>
      <c r="D37" s="244"/>
      <c r="E37" s="244"/>
      <c r="F37" s="244"/>
      <c r="G37" s="1151" t="s">
        <v>501</v>
      </c>
      <c r="H37" s="1152"/>
      <c r="I37" s="1152"/>
      <c r="J37" s="1153"/>
      <c r="K37" s="294">
        <v>37656</v>
      </c>
      <c r="L37" s="294">
        <v>10915</v>
      </c>
      <c r="M37" s="295">
        <v>2257</v>
      </c>
      <c r="N37" s="296">
        <v>383.6</v>
      </c>
    </row>
    <row r="38" spans="1:16" ht="27" customHeight="1">
      <c r="A38" s="248"/>
      <c r="B38" s="244"/>
      <c r="C38" s="244"/>
      <c r="D38" s="244"/>
      <c r="E38" s="244"/>
      <c r="F38" s="244"/>
      <c r="G38" s="1154" t="s">
        <v>502</v>
      </c>
      <c r="H38" s="1155"/>
      <c r="I38" s="1155"/>
      <c r="J38" s="1156"/>
      <c r="K38" s="297" t="s">
        <v>482</v>
      </c>
      <c r="L38" s="297" t="s">
        <v>482</v>
      </c>
      <c r="M38" s="298">
        <v>40</v>
      </c>
      <c r="N38" s="299" t="s">
        <v>482</v>
      </c>
      <c r="O38" s="293"/>
    </row>
    <row r="39" spans="1:16">
      <c r="A39" s="248"/>
      <c r="B39" s="244"/>
      <c r="C39" s="244"/>
      <c r="D39" s="244"/>
      <c r="E39" s="244"/>
      <c r="F39" s="244"/>
      <c r="G39" s="1154" t="s">
        <v>503</v>
      </c>
      <c r="H39" s="1155"/>
      <c r="I39" s="1155"/>
      <c r="J39" s="1156"/>
      <c r="K39" s="300">
        <v>-54912</v>
      </c>
      <c r="L39" s="300">
        <v>-15917</v>
      </c>
      <c r="M39" s="301">
        <v>-7960</v>
      </c>
      <c r="N39" s="302">
        <v>100</v>
      </c>
      <c r="O39" s="293"/>
    </row>
    <row r="40" spans="1:16" ht="27" customHeight="1">
      <c r="A40" s="248"/>
      <c r="B40" s="244"/>
      <c r="C40" s="244"/>
      <c r="D40" s="244"/>
      <c r="E40" s="244"/>
      <c r="F40" s="244"/>
      <c r="G40" s="1151" t="s">
        <v>504</v>
      </c>
      <c r="H40" s="1152"/>
      <c r="I40" s="1152"/>
      <c r="J40" s="1153"/>
      <c r="K40" s="300">
        <v>-356851</v>
      </c>
      <c r="L40" s="300">
        <v>-103435</v>
      </c>
      <c r="M40" s="301">
        <v>-124831</v>
      </c>
      <c r="N40" s="302">
        <v>-17.100000000000001</v>
      </c>
      <c r="O40" s="293"/>
    </row>
    <row r="41" spans="1:16">
      <c r="A41" s="248"/>
      <c r="B41" s="244"/>
      <c r="C41" s="244"/>
      <c r="D41" s="244"/>
      <c r="E41" s="244"/>
      <c r="F41" s="244"/>
      <c r="G41" s="1157" t="s">
        <v>279</v>
      </c>
      <c r="H41" s="1158"/>
      <c r="I41" s="1158"/>
      <c r="J41" s="1159"/>
      <c r="K41" s="294">
        <v>201113</v>
      </c>
      <c r="L41" s="300">
        <v>58294</v>
      </c>
      <c r="M41" s="301">
        <v>42339</v>
      </c>
      <c r="N41" s="302">
        <v>37.700000000000003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593049</v>
      </c>
      <c r="J51" s="320">
        <v>159336</v>
      </c>
      <c r="K51" s="321">
        <v>131.30000000000001</v>
      </c>
      <c r="L51" s="322">
        <v>216155</v>
      </c>
      <c r="M51" s="323">
        <v>-35.299999999999997</v>
      </c>
      <c r="N51" s="324">
        <v>166.6</v>
      </c>
    </row>
    <row r="52" spans="1:14">
      <c r="A52" s="248"/>
      <c r="B52" s="244"/>
      <c r="C52" s="244"/>
      <c r="D52" s="244"/>
      <c r="E52" s="244"/>
      <c r="F52" s="244"/>
      <c r="G52" s="325"/>
      <c r="H52" s="326" t="s">
        <v>515</v>
      </c>
      <c r="I52" s="327">
        <v>103791</v>
      </c>
      <c r="J52" s="328">
        <v>27886</v>
      </c>
      <c r="K52" s="329">
        <v>-30.2</v>
      </c>
      <c r="L52" s="330">
        <v>108827</v>
      </c>
      <c r="M52" s="331">
        <v>-19.600000000000001</v>
      </c>
      <c r="N52" s="332">
        <v>-10.6</v>
      </c>
    </row>
    <row r="53" spans="1:14">
      <c r="A53" s="248"/>
      <c r="B53" s="244"/>
      <c r="C53" s="244"/>
      <c r="D53" s="244"/>
      <c r="E53" s="244"/>
      <c r="F53" s="244"/>
      <c r="G53" s="310" t="s">
        <v>516</v>
      </c>
      <c r="H53" s="311"/>
      <c r="I53" s="319">
        <v>515573</v>
      </c>
      <c r="J53" s="320">
        <v>140330</v>
      </c>
      <c r="K53" s="321">
        <v>-11.9</v>
      </c>
      <c r="L53" s="322">
        <v>228305</v>
      </c>
      <c r="M53" s="323">
        <v>5.6</v>
      </c>
      <c r="N53" s="324">
        <v>-17.5</v>
      </c>
    </row>
    <row r="54" spans="1:14">
      <c r="A54" s="248"/>
      <c r="B54" s="244"/>
      <c r="C54" s="244"/>
      <c r="D54" s="244"/>
      <c r="E54" s="244"/>
      <c r="F54" s="244"/>
      <c r="G54" s="325"/>
      <c r="H54" s="326" t="s">
        <v>515</v>
      </c>
      <c r="I54" s="327">
        <v>113762</v>
      </c>
      <c r="J54" s="328">
        <v>30964</v>
      </c>
      <c r="K54" s="329">
        <v>11</v>
      </c>
      <c r="L54" s="330">
        <v>86611</v>
      </c>
      <c r="M54" s="331">
        <v>-20.399999999999999</v>
      </c>
      <c r="N54" s="332">
        <v>31.4</v>
      </c>
    </row>
    <row r="55" spans="1:14">
      <c r="A55" s="248"/>
      <c r="B55" s="244"/>
      <c r="C55" s="244"/>
      <c r="D55" s="244"/>
      <c r="E55" s="244"/>
      <c r="F55" s="244"/>
      <c r="G55" s="310" t="s">
        <v>517</v>
      </c>
      <c r="H55" s="311"/>
      <c r="I55" s="319">
        <v>204788</v>
      </c>
      <c r="J55" s="320">
        <v>56965</v>
      </c>
      <c r="K55" s="321">
        <v>-59.4</v>
      </c>
      <c r="L55" s="322">
        <v>316331</v>
      </c>
      <c r="M55" s="323">
        <v>38.6</v>
      </c>
      <c r="N55" s="324">
        <v>-98</v>
      </c>
    </row>
    <row r="56" spans="1:14">
      <c r="A56" s="248"/>
      <c r="B56" s="244"/>
      <c r="C56" s="244"/>
      <c r="D56" s="244"/>
      <c r="E56" s="244"/>
      <c r="F56" s="244"/>
      <c r="G56" s="325"/>
      <c r="H56" s="326" t="s">
        <v>515</v>
      </c>
      <c r="I56" s="327">
        <v>94525</v>
      </c>
      <c r="J56" s="328">
        <v>26293</v>
      </c>
      <c r="K56" s="329">
        <v>-15.1</v>
      </c>
      <c r="L56" s="330">
        <v>106387</v>
      </c>
      <c r="M56" s="331">
        <v>22.8</v>
      </c>
      <c r="N56" s="332">
        <v>-37.9</v>
      </c>
    </row>
    <row r="57" spans="1:14">
      <c r="A57" s="248"/>
      <c r="B57" s="244"/>
      <c r="C57" s="244"/>
      <c r="D57" s="244"/>
      <c r="E57" s="244"/>
      <c r="F57" s="244"/>
      <c r="G57" s="310" t="s">
        <v>518</v>
      </c>
      <c r="H57" s="311"/>
      <c r="I57" s="319">
        <v>713671</v>
      </c>
      <c r="J57" s="320">
        <v>202863</v>
      </c>
      <c r="K57" s="321">
        <v>256.10000000000002</v>
      </c>
      <c r="L57" s="322">
        <v>333013</v>
      </c>
      <c r="M57" s="323">
        <v>5.3</v>
      </c>
      <c r="N57" s="324">
        <v>250.8</v>
      </c>
    </row>
    <row r="58" spans="1:14">
      <c r="A58" s="248"/>
      <c r="B58" s="244"/>
      <c r="C58" s="244"/>
      <c r="D58" s="244"/>
      <c r="E58" s="244"/>
      <c r="F58" s="244"/>
      <c r="G58" s="325"/>
      <c r="H58" s="326" t="s">
        <v>515</v>
      </c>
      <c r="I58" s="327">
        <v>104257</v>
      </c>
      <c r="J58" s="328">
        <v>29635</v>
      </c>
      <c r="K58" s="329">
        <v>12.7</v>
      </c>
      <c r="L58" s="330">
        <v>126732</v>
      </c>
      <c r="M58" s="331">
        <v>19.100000000000001</v>
      </c>
      <c r="N58" s="332">
        <v>-6.4</v>
      </c>
    </row>
    <row r="59" spans="1:14">
      <c r="A59" s="248"/>
      <c r="B59" s="244"/>
      <c r="C59" s="244"/>
      <c r="D59" s="244"/>
      <c r="E59" s="244"/>
      <c r="F59" s="244"/>
      <c r="G59" s="310" t="s">
        <v>519</v>
      </c>
      <c r="H59" s="311"/>
      <c r="I59" s="319">
        <v>571062</v>
      </c>
      <c r="J59" s="320">
        <v>165525</v>
      </c>
      <c r="K59" s="321">
        <v>-18.399999999999999</v>
      </c>
      <c r="L59" s="322">
        <v>280458</v>
      </c>
      <c r="M59" s="323">
        <v>-15.8</v>
      </c>
      <c r="N59" s="324">
        <v>-2.6</v>
      </c>
    </row>
    <row r="60" spans="1:14">
      <c r="A60" s="248"/>
      <c r="B60" s="244"/>
      <c r="C60" s="244"/>
      <c r="D60" s="244"/>
      <c r="E60" s="244"/>
      <c r="F60" s="244"/>
      <c r="G60" s="325"/>
      <c r="H60" s="326" t="s">
        <v>515</v>
      </c>
      <c r="I60" s="333">
        <v>171813</v>
      </c>
      <c r="J60" s="328">
        <v>49801</v>
      </c>
      <c r="K60" s="329">
        <v>68</v>
      </c>
      <c r="L60" s="330">
        <v>127286</v>
      </c>
      <c r="M60" s="331">
        <v>0.4</v>
      </c>
      <c r="N60" s="332">
        <v>67.599999999999994</v>
      </c>
    </row>
    <row r="61" spans="1:14">
      <c r="A61" s="248"/>
      <c r="B61" s="244"/>
      <c r="C61" s="244"/>
      <c r="D61" s="244"/>
      <c r="E61" s="244"/>
      <c r="F61" s="244"/>
      <c r="G61" s="310" t="s">
        <v>520</v>
      </c>
      <c r="H61" s="334"/>
      <c r="I61" s="335">
        <v>519629</v>
      </c>
      <c r="J61" s="336">
        <v>145004</v>
      </c>
      <c r="K61" s="337">
        <v>59.5</v>
      </c>
      <c r="L61" s="338">
        <v>274852</v>
      </c>
      <c r="M61" s="339">
        <v>-0.3</v>
      </c>
      <c r="N61" s="324">
        <v>59.8</v>
      </c>
    </row>
    <row r="62" spans="1:14">
      <c r="A62" s="248"/>
      <c r="B62" s="244"/>
      <c r="C62" s="244"/>
      <c r="D62" s="244"/>
      <c r="E62" s="244"/>
      <c r="F62" s="244"/>
      <c r="G62" s="325"/>
      <c r="H62" s="326" t="s">
        <v>515</v>
      </c>
      <c r="I62" s="327">
        <v>117630</v>
      </c>
      <c r="J62" s="328">
        <v>32916</v>
      </c>
      <c r="K62" s="329">
        <v>9.3000000000000007</v>
      </c>
      <c r="L62" s="330">
        <v>111169</v>
      </c>
      <c r="M62" s="331">
        <v>0.5</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3" zoomScaleNormal="93"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2" zoomScaleNormal="112"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28.07</v>
      </c>
      <c r="G47" s="12">
        <v>32.22</v>
      </c>
      <c r="H47" s="12">
        <v>31.83</v>
      </c>
      <c r="I47" s="12">
        <v>32.72</v>
      </c>
      <c r="J47" s="13">
        <v>31.78</v>
      </c>
    </row>
    <row r="48" spans="2:10" ht="57.75" customHeight="1">
      <c r="B48" s="14"/>
      <c r="C48" s="1171" t="s">
        <v>4</v>
      </c>
      <c r="D48" s="1171"/>
      <c r="E48" s="1172"/>
      <c r="F48" s="15">
        <v>1.05</v>
      </c>
      <c r="G48" s="16">
        <v>1.1100000000000001</v>
      </c>
      <c r="H48" s="16">
        <v>0.79</v>
      </c>
      <c r="I48" s="16">
        <v>1.44</v>
      </c>
      <c r="J48" s="17">
        <v>1.28</v>
      </c>
    </row>
    <row r="49" spans="2:10" ht="57.75" customHeight="1" thickBot="1">
      <c r="B49" s="18"/>
      <c r="C49" s="1173" t="s">
        <v>5</v>
      </c>
      <c r="D49" s="1173"/>
      <c r="E49" s="1174"/>
      <c r="F49" s="19">
        <v>8.19</v>
      </c>
      <c r="G49" s="20">
        <v>4.66</v>
      </c>
      <c r="H49" s="20">
        <v>3.51</v>
      </c>
      <c r="I49" s="20">
        <v>0.63</v>
      </c>
      <c r="J49" s="21">
        <v>2.98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lg-y-morita</cp:lastModifiedBy>
  <cp:lastPrinted>2017-04-06T01:08:04Z</cp:lastPrinted>
  <dcterms:created xsi:type="dcterms:W3CDTF">2017-02-15T14:31:38Z</dcterms:created>
  <dcterms:modified xsi:type="dcterms:W3CDTF">2017-05-08T06:21:50Z</dcterms:modified>
  <cp:category/>
</cp:coreProperties>
</file>